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13"/>
  </bookViews>
  <sheets>
    <sheet name="1" sheetId="1" r:id="rId1"/>
    <sheet name="2" sheetId="2" r:id="rId2"/>
    <sheet name="3" sheetId="3" r:id="rId3"/>
    <sheet name="3b" sheetId="4" r:id="rId4"/>
    <sheet name="3a" sheetId="5" r:id="rId5"/>
    <sheet name="4" sheetId="6" r:id="rId6"/>
    <sheet name="5" sheetId="7" r:id="rId7"/>
    <sheet name="6" sheetId="8" r:id="rId8"/>
    <sheet name="7" sheetId="9" r:id="rId9"/>
    <sheet name="9" sheetId="10" r:id="rId10"/>
    <sheet name="10" sheetId="11" r:id="rId11"/>
    <sheet name="8" sheetId="12" r:id="rId12"/>
    <sheet name="13" sheetId="13" r:id="rId13"/>
    <sheet name="12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MN</author>
  </authors>
  <commentList>
    <comment ref="D19" authorId="0">
      <text>
        <r>
          <rPr>
            <b/>
            <sz val="8"/>
            <color indexed="8"/>
            <rFont val="Times New Roman"/>
            <family val="1"/>
          </rPr>
          <t xml:space="preserve">Ksiegowosc1:
</t>
        </r>
      </text>
    </comment>
  </commentList>
</comments>
</file>

<file path=xl/sharedStrings.xml><?xml version="1.0" encoding="utf-8"?>
<sst xmlns="http://schemas.openxmlformats.org/spreadsheetml/2006/main" count="893" uniqueCount="445">
  <si>
    <t>w  złotych</t>
  </si>
  <si>
    <t>Dział</t>
  </si>
  <si>
    <t>Źródło dochodów</t>
  </si>
  <si>
    <t xml:space="preserve">Transport  i łączność </t>
  </si>
  <si>
    <t>Gospodarka mieszkaniowa</t>
  </si>
  <si>
    <t>Urzędy naczelnych organów władzy państw., kontroli i ochrony prawa oraz sądownictwa</t>
  </si>
  <si>
    <t>Bezpieczeństwo publiczne i ochrona  p. pożarowa</t>
  </si>
  <si>
    <t>Dochody od osób prawnych, od osób fiz. i od innych jedn. niepos. osob. prawnej</t>
  </si>
  <si>
    <t>Różne rozliczenia</t>
  </si>
  <si>
    <t>Oświata i wychowanie</t>
  </si>
  <si>
    <t>Ochrona zdrowia</t>
  </si>
  <si>
    <t>Pomoc społeczna</t>
  </si>
  <si>
    <t>Gospodarka komunalna i ochrona środowiska</t>
  </si>
  <si>
    <t>Kultura i ochrona dziedzictwa narodowego</t>
  </si>
  <si>
    <t>Dochody ogółem</t>
  </si>
  <si>
    <t>Dochody budżetu gminy na 2008 r.</t>
  </si>
  <si>
    <t>Rozdział</t>
  </si>
  <si>
    <t>§</t>
  </si>
  <si>
    <t>Plan
2008 r.</t>
  </si>
  <si>
    <t>w tym:</t>
  </si>
  <si>
    <t xml:space="preserve">Dochody
bieżące
 </t>
  </si>
  <si>
    <r>
      <t xml:space="preserve"> </t>
    </r>
    <r>
      <rPr>
        <sz val="12"/>
        <rFont val="Arial CE"/>
        <family val="1"/>
      </rPr>
      <t xml:space="preserve">Dochody
majątkowe
</t>
    </r>
  </si>
  <si>
    <t>-</t>
  </si>
  <si>
    <t>Drogi publiczne powiatowe</t>
  </si>
  <si>
    <t>Dotacje celowe z powiatu na zadania bieżące przekazane na podstawie porozumień</t>
  </si>
  <si>
    <t>Gospodarka gruntami i nieruchomościami</t>
  </si>
  <si>
    <t>0470</t>
  </si>
  <si>
    <t>Wpływy z opłat za zarząd, użytkowanie i użytkowanie wieczyste nieruchomości</t>
  </si>
  <si>
    <t xml:space="preserve"> </t>
  </si>
  <si>
    <t>0750</t>
  </si>
  <si>
    <t>Dochody z najmu i dzierżawy majątku jedn. sek. finan. publ.</t>
  </si>
  <si>
    <t>0770</t>
  </si>
  <si>
    <t>Administracja publiczna</t>
  </si>
  <si>
    <t>Urzędy wojewódzkie</t>
  </si>
  <si>
    <t>Dotacje celowe z budżetu państwa na zadania zlecone gminie</t>
  </si>
  <si>
    <t xml:space="preserve">Dochody  j.s.t. związane z realizacją zadań z zakresu administracji rządowej </t>
  </si>
  <si>
    <t>Starostwa powiatowe</t>
  </si>
  <si>
    <t>Promocja j.s.t.</t>
  </si>
  <si>
    <t>0690</t>
  </si>
  <si>
    <t>Wpływy z różnych opłat</t>
  </si>
  <si>
    <t>Urzędy naczelnych organów władzy państwowej, kontroli i ochrony prawa</t>
  </si>
  <si>
    <t>Obrona cywilna</t>
  </si>
  <si>
    <t>Wpływy z podatku dochodowego od osób fizycznych</t>
  </si>
  <si>
    <t>0350</t>
  </si>
  <si>
    <t xml:space="preserve">Podatek od działalności gospodarczej osób fizycznych, opłacany w formie karty podatkowej </t>
  </si>
  <si>
    <t xml:space="preserve">Wpływy z podatku rolnego, podatku leśnego, podatku od czynności cyw.praw.,podatków i opłat </t>
  </si>
  <si>
    <t>lokalnych  od osób prawnych i od innych jedn.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</si>
  <si>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</si>
  <si>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</si>
  <si>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</si>
  <si>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</si>
  <si>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</si>
  <si>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</si>
  <si>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</si>
  <si>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</si>
  <si>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</si>
  <si>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</si>
  <si>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 xml:space="preserve">Wpływy z podatku rolnego, podatku leśnego, podatku od spadków i darowizn, pod. od czynności </t>
  </si>
  <si>
    <t>cywilnoprawnych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</si>
  <si>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</si>
  <si>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</si>
  <si>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</si>
  <si>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</si>
  <si>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</si>
  <si>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0460</t>
  </si>
  <si>
    <t>Wpływy z opłaty eksploatacyjnej</t>
  </si>
  <si>
    <t xml:space="preserve">Wpływy z innych opłat stanowiących dochody j. s. t. </t>
  </si>
  <si>
    <t>0410</t>
  </si>
  <si>
    <t>Wpływy z opłaty skarbowej</t>
  </si>
  <si>
    <t>0490</t>
  </si>
  <si>
    <t>Wpływy z innych lokalnych opłat- (opłaty za zajęcie pasa drogowego, wypis z planu, działal. gosp.)</t>
  </si>
  <si>
    <t>Wpływy z innych lokalnych opłat- (renta planistyczna)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</si>
  <si>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</si>
  <si>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</si>
  <si>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</si>
  <si>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</si>
  <si>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</si>
  <si>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j.s.t.</t>
  </si>
  <si>
    <t>Subwencja ogólna z budżetu państwa</t>
  </si>
  <si>
    <t>Różne rozliczenia finansowe</t>
  </si>
  <si>
    <t>0920</t>
  </si>
  <si>
    <t>Pozostałe odsetki</t>
  </si>
  <si>
    <t>0970</t>
  </si>
  <si>
    <t>Wpływy z różnych dochodów</t>
  </si>
  <si>
    <t xml:space="preserve">Szkoły podstawowe </t>
  </si>
  <si>
    <t>Dochody z najmu i dzierżawy majątku jedn. sekt. fin. publ.</t>
  </si>
  <si>
    <t>Przedszkole</t>
  </si>
  <si>
    <t>0830</t>
  </si>
  <si>
    <t>Wpływy z usług</t>
  </si>
  <si>
    <t>Przeciwdziałanie alkoholizmowi</t>
  </si>
  <si>
    <t>0480</t>
  </si>
  <si>
    <t>Wpływy z opłat za wydawanie zezwoleń  na sprzedaż alkoholu</t>
  </si>
  <si>
    <t>Świadczenia rodzinne, zaliczka aliment. oraz składki na ubezpieczenia emeryt. i rentowe</t>
  </si>
  <si>
    <t xml:space="preserve">Składki na ubezpieczenie zdrowotne </t>
  </si>
  <si>
    <t xml:space="preserve">Dotacje celowe z budżetu państwa na zadania zlecone gminie </t>
  </si>
  <si>
    <t>Zasiłki i pomoc w naturze oraz składki na ubezpieczenia emeryt. i rentowe</t>
  </si>
  <si>
    <t>Dotacje celowe z budżetu państwa na zadania własne</t>
  </si>
  <si>
    <t>Ośrodki pomocy społecznej</t>
  </si>
  <si>
    <t>Dotacje celowe z budżetu państwa na zadania własne gminy</t>
  </si>
  <si>
    <t>Gospodarka odpadami</t>
  </si>
  <si>
    <t>Pozostała działalność</t>
  </si>
  <si>
    <t>0960</t>
  </si>
  <si>
    <t>Otrzymane spadki, zapisy i darowizny w postaci pieniężnej</t>
  </si>
  <si>
    <t xml:space="preserve">Domy i ośrodki kultury, świetlice i kluby </t>
  </si>
  <si>
    <t>Dochody z najmu i dzierżawy majątku jedn. sek. fin. publ.</t>
  </si>
  <si>
    <t>Nazwa</t>
  </si>
  <si>
    <t>z tego:</t>
  </si>
  <si>
    <t>Wydatki bieżące</t>
  </si>
  <si>
    <t>Wydatki majątkowe</t>
  </si>
  <si>
    <t>Wynagro-
dzenia</t>
  </si>
  <si>
    <t>Pochodne od 
wynagro-dzeń</t>
  </si>
  <si>
    <t>Dotacje</t>
  </si>
  <si>
    <t>Wydatki na obsługę długu</t>
  </si>
  <si>
    <t>Wpłaty do budżetu państwa</t>
  </si>
  <si>
    <t>Pozostałe wydatki</t>
  </si>
  <si>
    <t>Rezewy ogólne</t>
  </si>
  <si>
    <t>010</t>
  </si>
  <si>
    <t>Rolnictwo i łowiectwo</t>
  </si>
  <si>
    <t xml:space="preserve">Transport i łączność </t>
  </si>
  <si>
    <t>Działalność usługowa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</si>
  <si>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</si>
  <si>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</si>
  <si>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niepos. osob. prawn. oraz wyd. związane z ich poborem</t>
  </si>
  <si>
    <t>Obsługa długu publicznego</t>
  </si>
  <si>
    <t>Edukacyjna opieka wychowawcza</t>
  </si>
  <si>
    <t>Kultura fizyczna i sport</t>
  </si>
  <si>
    <t>Ogółem wydatki</t>
  </si>
  <si>
    <t>Wydatki budżetu gminy na  2008 r.</t>
  </si>
  <si>
    <t>Rozdz</t>
  </si>
  <si>
    <t>Plan
na 2008 r.
(6+14)</t>
  </si>
  <si>
    <t xml:space="preserve">       W  tym:</t>
  </si>
  <si>
    <t xml:space="preserve">Dotacje na inwest.                                                                         </t>
  </si>
  <si>
    <t>01010</t>
  </si>
  <si>
    <t>Infrastruktura wodociągowa i sanitacyjna wsi</t>
  </si>
  <si>
    <t>01030</t>
  </si>
  <si>
    <t>Izby rolnicze</t>
  </si>
  <si>
    <t>01095</t>
  </si>
  <si>
    <t>Lokalny transport zbiorowy</t>
  </si>
  <si>
    <t>Drogi publiczne gminne</t>
  </si>
  <si>
    <t xml:space="preserve">Plany zagospodarowania przestrzennego </t>
  </si>
  <si>
    <t>Rady gmin</t>
  </si>
  <si>
    <t>Urzędy gmin</t>
  </si>
  <si>
    <t>Komendy powiatowe Policji</t>
  </si>
  <si>
    <t>Ochotnicze straże pożarne</t>
  </si>
  <si>
    <t xml:space="preserve">Zarządzanie kryzysowe </t>
  </si>
  <si>
    <t>Pobór podatków, opłat i niepodatkowych należności budżetowych</t>
  </si>
  <si>
    <t xml:space="preserve">Obsługa pap. wart., kredytów i pożyczek j. s.t. </t>
  </si>
  <si>
    <t>Rezerwy ogólne i celowe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</si>
  <si>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</si>
  <si>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</si>
  <si>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</si>
  <si>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</si>
  <si>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</si>
  <si>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Zwalczanie narkomanii</t>
  </si>
  <si>
    <t>Domy pomocy społecznej</t>
  </si>
  <si>
    <t>Świadczenia rodzinne, zaliczka aliment.oraz składki na ubezp. emeryt. i rentowe</t>
  </si>
  <si>
    <t>Zasiłki i pomoc w naturze oraz składki na ubezp. społeczne</t>
  </si>
  <si>
    <t>Dodatki mieszkaniowe</t>
  </si>
  <si>
    <t>Usługi opiekuńcze</t>
  </si>
  <si>
    <t>Świetlice szkolne</t>
  </si>
  <si>
    <t>Pomoc materialna dla uczniów</t>
  </si>
  <si>
    <t>Gospodarka ściekowa i ochrona wód</t>
  </si>
  <si>
    <t>Utrzymanie zieleni w miastach i gminach</t>
  </si>
  <si>
    <t>Oświetlenie ulic, placów i dróg</t>
  </si>
  <si>
    <t>Domy i ośrodki kultury, świetlice i kluby</t>
  </si>
  <si>
    <t>Biblioteki</t>
  </si>
  <si>
    <t xml:space="preserve">Zadania w zakresie kultury fizycznej i sportu </t>
  </si>
  <si>
    <t xml:space="preserve">Limity wydatków na wieloletnie programy inwestycyjne  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</si>
  <si>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</si>
  <si>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</si>
  <si>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</si>
  <si>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</si>
  <si>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</si>
  <si>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</si>
  <si>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</si>
  <si>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</si>
  <si>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</si>
  <si>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</si>
  <si>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</si>
  <si>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</si>
  <si>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 xml:space="preserve">Nakłady </t>
  </si>
  <si>
    <t>dochody własne jst</t>
  </si>
  <si>
    <t>kredyty
i pożyczki</t>
  </si>
  <si>
    <t>środki pochodzące
 z innych  źródeł*</t>
  </si>
  <si>
    <t>środki wymienione
w art. 5 ust. 1 pkt 2 i 3 u.f.p.</t>
  </si>
  <si>
    <t xml:space="preserve">poniesione  </t>
  </si>
  <si>
    <t>1.</t>
  </si>
  <si>
    <t>750</t>
  </si>
  <si>
    <t>75023</t>
  </si>
  <si>
    <t xml:space="preserve">Rozbudowa budynku Urzędu Miejskiego w Rzgowie </t>
  </si>
  <si>
    <t>A.      
B.
C.
…</t>
  </si>
  <si>
    <t xml:space="preserve">Urząd Miejski </t>
  </si>
  <si>
    <t>2.</t>
  </si>
  <si>
    <t>900</t>
  </si>
  <si>
    <t>90001</t>
  </si>
  <si>
    <t xml:space="preserve"> Budowa kanalizacji w Starej Gadce i Starowej Górze</t>
  </si>
  <si>
    <t>Ogółem</t>
  </si>
  <si>
    <t>x</t>
  </si>
  <si>
    <t>Plan wydatków inwestycyjnych na 2008 r. ujętych w wieloletnim programie inwestycyjnym</t>
  </si>
  <si>
    <t xml:space="preserve">Nazwa zadania inwestycyjnego
 </t>
  </si>
  <si>
    <t>Z tego źródła finansowania</t>
  </si>
  <si>
    <t>Plan</t>
  </si>
  <si>
    <t>Rozbudowa budynku Urzędu Miejskiego w Rzgowie</t>
  </si>
  <si>
    <t xml:space="preserve">                                   Plan wydatków inwestycyjnych na 2008 poza wieloletnim programem inwestycyjnym</t>
  </si>
  <si>
    <t>Nazwa zadania inwestycyjnego</t>
  </si>
  <si>
    <t>środki pochodzące
z innych  źródeł*</t>
  </si>
  <si>
    <t xml:space="preserve">Rolnictwo i łowiectwo </t>
  </si>
  <si>
    <t>Budowa  wodociągu w ul. Wysokiej i ul. Dolnej w Rzgowie</t>
  </si>
  <si>
    <t xml:space="preserve">Urząd Miejski  </t>
  </si>
  <si>
    <t>Budowa wodociągu w ul. Topolowej w Starowej Górze</t>
  </si>
  <si>
    <t>Budowa wodociągu w ul. Gruntowej w Starowej Górze</t>
  </si>
  <si>
    <t>600</t>
  </si>
  <si>
    <t>Transport i łączność</t>
  </si>
  <si>
    <t>60014</t>
  </si>
  <si>
    <t>Przebudowa ul. Centralnej w Starowej Górze</t>
  </si>
  <si>
    <t>Zakup wiaty autobusowej dla Starej Gadki (ul. Czartoryskiego)</t>
  </si>
  <si>
    <t>Budowa chodnika w Prawdzie</t>
  </si>
  <si>
    <t>Budowa chodnika w Grodzisku</t>
  </si>
  <si>
    <t xml:space="preserve">Przebudowa drogi w Kalinie </t>
  </si>
  <si>
    <t>Wykonanie projektu modernizacji drogi wraz z budową chodnika, instalacji</t>
  </si>
  <si>
    <t>wodociągowej i gazowej w Kalinku</t>
  </si>
  <si>
    <t>Budowa chodnika w ul. Rudzkiej w Rzgowie</t>
  </si>
  <si>
    <t xml:space="preserve">Przebudowa chodnika w ul. Tuszyńskiej w Rzgowie </t>
  </si>
  <si>
    <t>60016</t>
  </si>
  <si>
    <t xml:space="preserve">Budowa parkingu przy ul.Łódzkiej w Rzgowie </t>
  </si>
  <si>
    <t xml:space="preserve">Budowa drogi zbiorczej przy ul. Katowickiej  w Rzgowie </t>
  </si>
  <si>
    <t xml:space="preserve">  </t>
  </si>
  <si>
    <t>Przebudowa chodnika w Gospodarzu</t>
  </si>
  <si>
    <t>Wykonanie projektu chodnika w ul. Spacerowej w Gospodarzu</t>
  </si>
  <si>
    <t>Budowa chodnika w Czyżeminku</t>
  </si>
  <si>
    <t>Budowa chodnika w Babichach</t>
  </si>
  <si>
    <t>Przebudowa drogi Grodzisko- Kalinko</t>
  </si>
  <si>
    <t>Przebudowa ul. Uczniowskiej w Starej Gadce</t>
  </si>
  <si>
    <t>Przebudowa rowów odwadniających</t>
  </si>
  <si>
    <t>700</t>
  </si>
  <si>
    <t>70005</t>
  </si>
  <si>
    <t>Wykup gruntów na powiększenie Stadionu Sportowego „ZAWISZA” w Rzgowie</t>
  </si>
  <si>
    <t>Wykup gruntów pod budowę kompleksu kultury i sportu w Rzgowie</t>
  </si>
  <si>
    <t>Wykup gruntow pod drogi</t>
  </si>
  <si>
    <t>75020</t>
  </si>
  <si>
    <t xml:space="preserve">Starostwa powiatowe </t>
  </si>
  <si>
    <t xml:space="preserve">Dotacja celowa na pomoc finansową udzielaną między j.s.t.na inwest. </t>
  </si>
  <si>
    <t>Miejskim w Rzgowie- Plac 500- Lecia</t>
  </si>
  <si>
    <t>Zakup komputerów i oprogramowania</t>
  </si>
  <si>
    <t>Informatyzacja urzędu</t>
  </si>
  <si>
    <t>754</t>
  </si>
  <si>
    <t>Bezpieczeństwo publiczne i ochrona p.pożarowa</t>
  </si>
  <si>
    <t>75412</t>
  </si>
  <si>
    <t>Przebudowa strażnicy OSP w Rzgowie</t>
  </si>
  <si>
    <t>Budowa garaży dla OSP w Starowej Górze (I etap: fundamenty)</t>
  </si>
  <si>
    <t>Przebudowa strażnicy OSP w Prawdzie</t>
  </si>
  <si>
    <t>Przebudowa strażnicy OSP w Guzewie</t>
  </si>
  <si>
    <t xml:space="preserve">Przebudowa strażnicy OSP w Romanowie </t>
  </si>
  <si>
    <t>801</t>
  </si>
  <si>
    <t>80101</t>
  </si>
  <si>
    <t>Roboty budowlane w Szkole Podstawowej w Guzewie</t>
  </si>
  <si>
    <t xml:space="preserve">Roboty budowlane w Szkole Podstawowej w Rzgowie </t>
  </si>
  <si>
    <t>Roboty budowlane w Szkole Podstawowej w Kalinie</t>
  </si>
  <si>
    <t>80104</t>
  </si>
  <si>
    <t>Roboty budowlane  w Przedszkolu Publicznym w Rzgowie</t>
  </si>
  <si>
    <t>80110</t>
  </si>
  <si>
    <t>Roboty budowlane w Gimnazjum w Rzgowie</t>
  </si>
  <si>
    <t>851</t>
  </si>
  <si>
    <t>85195</t>
  </si>
  <si>
    <t xml:space="preserve">Przebudowa Gminnej Przychodni Zdrowia w Rzgowie  (dostosowanie wejścia dla </t>
  </si>
  <si>
    <t>Budowa wodociągu i kanalizacji w ul. Stadionowej w Rzgowie</t>
  </si>
  <si>
    <t>Wykonanie projektu budowy wodociągu i kanalizacji w ul. Literackiej w Rzgowie</t>
  </si>
  <si>
    <t>90002</t>
  </si>
  <si>
    <t>Rozbudowa i rekultywacja składowiska odpadów w Rzgowie</t>
  </si>
  <si>
    <t>90015</t>
  </si>
  <si>
    <t>Wykonanie oświetlenia w ul. Klonowej w Starowej Górze</t>
  </si>
  <si>
    <t>Wykonanie oświetlenia w ul. Nowej w Starowej Górze</t>
  </si>
  <si>
    <t>Wykonanie projektu oświetlenia w ul. Ślusarskiej w Starej Gadce</t>
  </si>
  <si>
    <t>Wykonanie oświetlenia ulicznego w Gospodarzu</t>
  </si>
  <si>
    <t>90095</t>
  </si>
  <si>
    <t>921</t>
  </si>
  <si>
    <t>92109</t>
  </si>
  <si>
    <t>Roboty budowlane w budynku świetlicy w Starowej Górze</t>
  </si>
  <si>
    <t>926</t>
  </si>
  <si>
    <t>92605</t>
  </si>
  <si>
    <t>Zadania w zakresie kultury fizycznej i sportu</t>
  </si>
  <si>
    <t xml:space="preserve">Wykonanie projektu hali sportowej w Rzgowie </t>
  </si>
  <si>
    <t xml:space="preserve">RAZEM: </t>
  </si>
  <si>
    <t>Przychody i rozchody budżetu w 2008 r.</t>
  </si>
  <si>
    <t>Treść</t>
  </si>
  <si>
    <t>Klasyfikacja
§</t>
  </si>
  <si>
    <t>Kwota
2008 r.</t>
  </si>
  <si>
    <t>Przychody ogółem:</t>
  </si>
  <si>
    <t>Kredyty</t>
  </si>
  <si>
    <t>§ 952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</si>
  <si>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</si>
  <si>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</si>
  <si>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</si>
  <si>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</si>
  <si>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</si>
  <si>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</si>
  <si>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</si>
  <si>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</si>
  <si>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</si>
  <si>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</si>
  <si>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</si>
  <si>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</si>
  <si>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</si>
  <si>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</si>
  <si>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</si>
  <si>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</si>
  <si>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</si>
  <si>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</si>
  <si>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</si>
  <si>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</si>
  <si>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</si>
  <si>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</si>
  <si>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</si>
  <si>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</si>
  <si>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</si>
  <si>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</si>
  <si>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</si>
  <si>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</si>
  <si>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</si>
  <si>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</si>
  <si>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</si>
  <si>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</si>
  <si>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</si>
  <si>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Rozliczenie niedoboru budżetowego. </t>
  </si>
  <si>
    <t>Wyszczególnienie</t>
  </si>
  <si>
    <t>Przychody w zł.</t>
  </si>
  <si>
    <t>Rozchody w zł.</t>
  </si>
  <si>
    <t>Planowane kredyty i pożyczki</t>
  </si>
  <si>
    <t>Planowane dochody</t>
  </si>
  <si>
    <t>Rozchody ( spłata kredytów i pożyczek zaciągniętych w roku 2006 i 2007)</t>
  </si>
  <si>
    <t>OGÓŁEM</t>
  </si>
  <si>
    <t>Dochody i wydatki związane z realizacją zadań z zakresu administracji rządowej i innych zadań zleconych odrębnymi ustawami w 2008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</si>
  <si>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</si>
  <si>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</si>
  <si>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</si>
  <si>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</si>
  <si>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</si>
  <si>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</si>
  <si>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</si>
  <si>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 xml:space="preserve">wydatki rzeczowe </t>
  </si>
  <si>
    <t>2010</t>
  </si>
  <si>
    <t>852</t>
  </si>
  <si>
    <t>Dochody i wydatki związane z realizacją zadań wykonywanych na podstawie porozumień (umów) między jednostkami samorządu terytorialnego w 2008 r.</t>
  </si>
  <si>
    <t>dotacje</t>
  </si>
  <si>
    <t>Plan przychodów i wydatków zakładu budżetowego na 2008 r.</t>
  </si>
  <si>
    <t>Stan środków obrotowych na początek roku</t>
  </si>
  <si>
    <t>Przychody</t>
  </si>
  <si>
    <t>Wydatki</t>
  </si>
  <si>
    <t>Stan środków obrotowych** na koniec roku</t>
  </si>
  <si>
    <t>Rozliczenia
z budżetem
z tytułu wpłat nadwyżek środków za 2007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</si>
  <si>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</si>
  <si>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</si>
  <si>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</si>
  <si>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</si>
  <si>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</si>
  <si>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</si>
  <si>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</si>
  <si>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1. GZWiK w Rzgowie</t>
  </si>
  <si>
    <t>Dotacje przedmiotowe w 2008 r.</t>
  </si>
  <si>
    <t>Nazwa jednostki
 otrzymującej dotację</t>
  </si>
  <si>
    <t>Zakres</t>
  </si>
  <si>
    <t>Ogółem kwota dotacji</t>
  </si>
  <si>
    <t>Zakład budżetowy GZWiK w Rzgowie</t>
  </si>
  <si>
    <t>zaopatrzenie w wodę i odprow.ścieków</t>
  </si>
  <si>
    <t xml:space="preserve">Dotacje podmiotowe i celowe na zadania własne gminy realizowane przez podmioty należące
i nienależące do sektora finansów publicznych w 2008 r. </t>
  </si>
  <si>
    <t>Nazwa instytucji</t>
  </si>
  <si>
    <t>Kwota dotacji</t>
  </si>
  <si>
    <t>Dotacja celowa dla powiatu- pomoc finansowa</t>
  </si>
  <si>
    <t xml:space="preserve">Dotacja celowa dla powiatu- pomoc finansowa </t>
  </si>
  <si>
    <t>S.P.Z.O.Z. Gminna Przychodnia Zdrowia w Rzgowie</t>
  </si>
  <si>
    <t>Zadania w zakresie pobytu w domu Sióstr Felicjanek</t>
  </si>
  <si>
    <t xml:space="preserve">Gminny Ośrodek Kultury w Rzgowie </t>
  </si>
  <si>
    <t>Biblioteka gminna</t>
  </si>
  <si>
    <t>Plan przychodów i wydatków Gminnego Funduszu</t>
  </si>
  <si>
    <t>Ochrony Środowiska i Gospodarki Wodnej</t>
  </si>
  <si>
    <t xml:space="preserve">§ </t>
  </si>
  <si>
    <t>Plan na 2008 r.</t>
  </si>
  <si>
    <t>II.</t>
  </si>
  <si>
    <t>III.</t>
  </si>
  <si>
    <t>IV.</t>
  </si>
  <si>
    <t>Stan środków obrotowych na koniec roku</t>
  </si>
  <si>
    <t>Załącznik nr 13</t>
  </si>
  <si>
    <t>Rady Miejskiej w Rzgowie</t>
  </si>
  <si>
    <t>Plan dochodów budżetu państwa na 2008 rok</t>
  </si>
  <si>
    <t xml:space="preserve">Dział </t>
  </si>
  <si>
    <t>opis</t>
  </si>
  <si>
    <t>Kwota</t>
  </si>
  <si>
    <t>wpływy z opłat za wydane  dowody osobiste</t>
  </si>
  <si>
    <t>opłaty za udostępnienie danych osobowych</t>
  </si>
  <si>
    <t>Razem</t>
  </si>
  <si>
    <t>Wydatki jednostek pomocniczych w 2008 r.</t>
  </si>
  <si>
    <t>Nazwa jednostki pomocniczej</t>
  </si>
  <si>
    <t>Bronisin Dworski</t>
  </si>
  <si>
    <t>Gospodarz</t>
  </si>
  <si>
    <t>Guzew-Babichy</t>
  </si>
  <si>
    <t>Czyżeminek</t>
  </si>
  <si>
    <t>Stara Gadka</t>
  </si>
  <si>
    <t xml:space="preserve">Prawda </t>
  </si>
  <si>
    <t>Grodzisko- Konstantyna</t>
  </si>
  <si>
    <t>Kalino</t>
  </si>
  <si>
    <t>Kalinko</t>
  </si>
  <si>
    <t>Romanów</t>
  </si>
  <si>
    <t>Starowa Góra</t>
  </si>
  <si>
    <t>Huta Wiskicka-Tadzin</t>
  </si>
  <si>
    <t>Rzgów I</t>
  </si>
  <si>
    <t>Rzgów II</t>
  </si>
  <si>
    <t>Opłata od posiadania psów</t>
  </si>
  <si>
    <t xml:space="preserve">                                                na 2008 rok</t>
  </si>
  <si>
    <t>Renowacja rowów</t>
  </si>
  <si>
    <t>Utrzymanie zieleni</t>
  </si>
  <si>
    <t>Badanie kwasowości gleb i wapnowanie</t>
  </si>
  <si>
    <t>Przebudowa ul. Granicznej w Starowej Górze</t>
  </si>
  <si>
    <t xml:space="preserve">Wykonanie dokumentacji przebudowy stacji energetycznej przy Urzędzie </t>
  </si>
  <si>
    <t xml:space="preserve">Budowa chodnika w ul. Łódzkiej w Rzgowie </t>
  </si>
  <si>
    <t xml:space="preserve">Przebudowa chodnika w ul. Długiej i Źródlanej w Rzgowie </t>
  </si>
  <si>
    <t xml:space="preserve">Wykonanie odwodnienia ulicy Cmentarnej i ul. Brzozowej w Rzgowie </t>
  </si>
  <si>
    <t>Wykonanie parkingu przed Urzędem Miejskim w Rzgowie</t>
  </si>
  <si>
    <t>Wykonanie instalacji dla montażu komputerów w Szkole Podstawowej w Guzewie</t>
  </si>
  <si>
    <t xml:space="preserve">Wykonanie ogrodzenia terenu Szkoły Podstawowej w Kalinie </t>
  </si>
  <si>
    <t xml:space="preserve">Przebudowa chodnika przy Szkole Podstawowej w Rzgowie </t>
  </si>
  <si>
    <t>i 627/15)</t>
  </si>
  <si>
    <t xml:space="preserve">Wykonanie projektu budowy wodociągu w Starowej Górze w ulicy (Nr dz. 627/3 </t>
  </si>
  <si>
    <t>mostu</t>
  </si>
  <si>
    <t>Przebudowa placu targowego przy ul. Tuszyńskiej i ul. Długiej w Rzgowie</t>
  </si>
  <si>
    <t>Wykonanie projektu oświetlenia w ul. Guzewskiej w Gospodarzu</t>
  </si>
  <si>
    <t>Budowa budynku socjalno-biurowego dla GZWiK w Rzgowie</t>
  </si>
  <si>
    <t xml:space="preserve">   Budowa kanalizacji w Starej Gadce i Starowej Górze</t>
  </si>
  <si>
    <t>Etap 2008: Starowa Góra ul. Szczytowa, Stara Gadka ul. Lucerniana</t>
  </si>
  <si>
    <t>Przebudowa ul. Krzywej w  Rzgowie</t>
  </si>
  <si>
    <t>Przebudowa ul. Bema w Rzgowie</t>
  </si>
  <si>
    <t>osób niepełnosprawnych)</t>
  </si>
  <si>
    <t>Zadania w zakresie opiekuńczo terapeutycznym- świetlica w Rzgowie</t>
  </si>
  <si>
    <t>Utrzymanie wysypiska śmieci</t>
  </si>
  <si>
    <t>Wpłaty na GFOŚ i GW</t>
  </si>
  <si>
    <t xml:space="preserve">Roboty budowlane na moście rzeki Ner w Rzgowie i malowanie konstrukcji  </t>
  </si>
  <si>
    <t xml:space="preserve">Wykonanie ekspertyzy budowlanej budynku socjalnego na terenie stadionu LZS </t>
  </si>
  <si>
    <t>w Rzgowie przy ul. Tuszyńskiej</t>
  </si>
  <si>
    <t>Wykonanie koncepcji zaopatrzenia w wodę gminy Rzgów</t>
  </si>
  <si>
    <t>Wpłaty z tytułu odpłatnego nabycia prawa własności oraz prawa użytk. wieczyst. nieruchom.</t>
  </si>
  <si>
    <t>Składki na ubezp. zdrowotne</t>
  </si>
  <si>
    <t>Utwardzenie placu strażnicy OSP w Bronisinie Dworskim</t>
  </si>
  <si>
    <t>2460</t>
  </si>
  <si>
    <t>Środki otrzymane od pozostałych jednostek zalicz.do sekt.f.p.na realizację zadań bieżących  j.s.f.p.</t>
  </si>
  <si>
    <t>do uchwaly Nr XIX/107/2008</t>
  </si>
  <si>
    <t>z dnia 18 stycznia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</si>
</sst>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1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8"/>
      <color indexed="8"/>
      <name val="Times New Roman"/>
      <family val="1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i/>
      <sz val="9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right"/>
    </xf>
    <xf numFmtId="0" fontId="21" fillId="2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0" borderId="13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49" fontId="24" fillId="0" borderId="11" xfId="0" applyNumberFormat="1" applyFont="1" applyBorder="1" applyAlignment="1">
      <alignment horizontal="right" vertical="center"/>
    </xf>
    <xf numFmtId="164" fontId="24" fillId="0" borderId="11" xfId="0" applyNumberFormat="1" applyFont="1" applyBorder="1" applyAlignment="1">
      <alignment horizontal="right" vertical="center"/>
    </xf>
    <xf numFmtId="164" fontId="24" fillId="0" borderId="11" xfId="0" applyNumberFormat="1" applyFont="1" applyBorder="1" applyAlignment="1">
      <alignment vertical="center"/>
    </xf>
    <xf numFmtId="2" fontId="24" fillId="0" borderId="14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vertical="center"/>
    </xf>
    <xf numFmtId="49" fontId="25" fillId="0" borderId="12" xfId="0" applyNumberFormat="1" applyFont="1" applyBorder="1" applyAlignment="1">
      <alignment horizontal="right" vertical="center"/>
    </xf>
    <xf numFmtId="164" fontId="25" fillId="0" borderId="12" xfId="0" applyNumberFormat="1" applyFont="1" applyBorder="1" applyAlignment="1">
      <alignment horizontal="right" vertical="center"/>
    </xf>
    <xf numFmtId="164" fontId="25" fillId="0" borderId="12" xfId="0" applyNumberFormat="1" applyFont="1" applyBorder="1" applyAlignment="1">
      <alignment vertical="center"/>
    </xf>
    <xf numFmtId="2" fontId="25" fillId="0" borderId="12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vertical="center"/>
    </xf>
    <xf numFmtId="49" fontId="25" fillId="0" borderId="15" xfId="0" applyNumberFormat="1" applyFont="1" applyBorder="1" applyAlignment="1">
      <alignment horizontal="right" vertical="center"/>
    </xf>
    <xf numFmtId="164" fontId="25" fillId="0" borderId="15" xfId="0" applyNumberFormat="1" applyFont="1" applyBorder="1" applyAlignment="1">
      <alignment horizontal="right" vertical="center"/>
    </xf>
    <xf numFmtId="164" fontId="25" fillId="0" borderId="15" xfId="0" applyNumberFormat="1" applyFont="1" applyBorder="1" applyAlignment="1">
      <alignment vertic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vertical="center"/>
    </xf>
    <xf numFmtId="49" fontId="24" fillId="0" borderId="12" xfId="0" applyNumberFormat="1" applyFont="1" applyBorder="1" applyAlignment="1">
      <alignment horizontal="right" vertical="center"/>
    </xf>
    <xf numFmtId="164" fontId="24" fillId="0" borderId="12" xfId="0" applyNumberFormat="1" applyFont="1" applyBorder="1" applyAlignment="1">
      <alignment horizontal="right" vertical="center"/>
    </xf>
    <xf numFmtId="164" fontId="24" fillId="0" borderId="12" xfId="0" applyNumberFormat="1" applyFont="1" applyBorder="1" applyAlignment="1">
      <alignment vertical="center"/>
    </xf>
    <xf numFmtId="2" fontId="24" fillId="0" borderId="12" xfId="0" applyNumberFormat="1" applyFont="1" applyBorder="1" applyAlignment="1">
      <alignment vertical="center"/>
    </xf>
    <xf numFmtId="2" fontId="25" fillId="0" borderId="12" xfId="0" applyNumberFormat="1" applyFont="1" applyBorder="1" applyAlignment="1">
      <alignment vertical="center"/>
    </xf>
    <xf numFmtId="2" fontId="26" fillId="0" borderId="12" xfId="0" applyNumberFormat="1" applyFont="1" applyBorder="1" applyAlignment="1">
      <alignment vertical="center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vertical="center"/>
    </xf>
    <xf numFmtId="49" fontId="24" fillId="0" borderId="15" xfId="0" applyNumberFormat="1" applyFont="1" applyBorder="1" applyAlignment="1">
      <alignment horizontal="right" vertical="center"/>
    </xf>
    <xf numFmtId="164" fontId="24" fillId="0" borderId="15" xfId="0" applyNumberFormat="1" applyFont="1" applyBorder="1" applyAlignment="1">
      <alignment horizontal="right" vertical="center"/>
    </xf>
    <xf numFmtId="164" fontId="24" fillId="0" borderId="15" xfId="0" applyNumberFormat="1" applyFont="1" applyBorder="1" applyAlignment="1">
      <alignment vertical="center"/>
    </xf>
    <xf numFmtId="2" fontId="24" fillId="0" borderId="12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vertical="center"/>
    </xf>
    <xf numFmtId="49" fontId="25" fillId="0" borderId="16" xfId="0" applyNumberFormat="1" applyFont="1" applyBorder="1" applyAlignment="1">
      <alignment horizontal="right" vertical="center"/>
    </xf>
    <xf numFmtId="164" fontId="25" fillId="0" borderId="16" xfId="0" applyNumberFormat="1" applyFont="1" applyBorder="1" applyAlignment="1">
      <alignment horizontal="right" vertical="center"/>
    </xf>
    <xf numFmtId="164" fontId="25" fillId="0" borderId="16" xfId="0" applyNumberFormat="1" applyFont="1" applyBorder="1" applyAlignment="1">
      <alignment vertical="center"/>
    </xf>
    <xf numFmtId="2" fontId="25" fillId="0" borderId="14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2" fontId="25" fillId="0" borderId="15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vertical="center"/>
    </xf>
    <xf numFmtId="49" fontId="25" fillId="0" borderId="14" xfId="0" applyNumberFormat="1" applyFont="1" applyBorder="1" applyAlignment="1">
      <alignment horizontal="right" vertical="center"/>
    </xf>
    <xf numFmtId="164" fontId="25" fillId="0" borderId="14" xfId="0" applyNumberFormat="1" applyFont="1" applyBorder="1" applyAlignment="1">
      <alignment horizontal="right" vertical="center"/>
    </xf>
    <xf numFmtId="164" fontId="25" fillId="0" borderId="14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9" fillId="20" borderId="1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20" borderId="18" xfId="0" applyFont="1" applyFill="1" applyBorder="1" applyAlignment="1">
      <alignment/>
    </xf>
    <xf numFmtId="0" fontId="1" fillId="20" borderId="19" xfId="0" applyFont="1" applyFill="1" applyBorder="1" applyAlignment="1">
      <alignment/>
    </xf>
    <xf numFmtId="0" fontId="29" fillId="20" borderId="20" xfId="0" applyFont="1" applyFill="1" applyBorder="1" applyAlignment="1">
      <alignment horizontal="center"/>
    </xf>
    <xf numFmtId="0" fontId="29" fillId="20" borderId="21" xfId="0" applyFont="1" applyFill="1" applyBorder="1" applyAlignment="1">
      <alignment/>
    </xf>
    <xf numFmtId="0" fontId="29" fillId="20" borderId="22" xfId="0" applyFont="1" applyFill="1" applyBorder="1" applyAlignment="1">
      <alignment/>
    </xf>
    <xf numFmtId="0" fontId="29" fillId="20" borderId="23" xfId="0" applyFont="1" applyFill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49" fontId="29" fillId="0" borderId="11" xfId="0" applyNumberFormat="1" applyFont="1" applyBorder="1" applyAlignment="1">
      <alignment horizontal="right" vertical="top" wrapText="1"/>
    </xf>
    <xf numFmtId="0" fontId="29" fillId="0" borderId="11" xfId="0" applyFont="1" applyBorder="1" applyAlignment="1">
      <alignment horizontal="right" vertical="top" wrapText="1"/>
    </xf>
    <xf numFmtId="0" fontId="29" fillId="0" borderId="11" xfId="0" applyFont="1" applyBorder="1" applyAlignment="1">
      <alignment horizontal="left" vertical="top" wrapText="1"/>
    </xf>
    <xf numFmtId="2" fontId="31" fillId="0" borderId="11" xfId="0" applyNumberFormat="1" applyFont="1" applyBorder="1" applyAlignment="1">
      <alignment horizontal="right" vertical="top" wrapText="1"/>
    </xf>
    <xf numFmtId="2" fontId="32" fillId="0" borderId="24" xfId="0" applyNumberFormat="1" applyFont="1" applyBorder="1" applyAlignment="1">
      <alignment/>
    </xf>
    <xf numFmtId="2" fontId="32" fillId="0" borderId="25" xfId="0" applyNumberFormat="1" applyFont="1" applyBorder="1" applyAlignment="1">
      <alignment/>
    </xf>
    <xf numFmtId="0" fontId="32" fillId="0" borderId="0" xfId="0" applyFont="1" applyAlignment="1">
      <alignment/>
    </xf>
    <xf numFmtId="49" fontId="29" fillId="0" borderId="14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/>
    </xf>
    <xf numFmtId="2" fontId="32" fillId="0" borderId="14" xfId="0" applyNumberFormat="1" applyFont="1" applyBorder="1" applyAlignment="1">
      <alignment horizontal="right" vertical="top" wrapText="1"/>
    </xf>
    <xf numFmtId="2" fontId="32" fillId="0" borderId="26" xfId="0" applyNumberFormat="1" applyFont="1" applyBorder="1" applyAlignment="1">
      <alignment/>
    </xf>
    <xf numFmtId="2" fontId="32" fillId="0" borderId="27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 vertical="top" wrapText="1"/>
    </xf>
    <xf numFmtId="2" fontId="32" fillId="0" borderId="12" xfId="0" applyNumberFormat="1" applyFont="1" applyBorder="1" applyAlignment="1">
      <alignment horizontal="right" vertical="top" wrapText="1"/>
    </xf>
    <xf numFmtId="0" fontId="29" fillId="0" borderId="12" xfId="0" applyFont="1" applyBorder="1" applyAlignment="1">
      <alignment horizontal="right" vertical="top" wrapText="1"/>
    </xf>
    <xf numFmtId="0" fontId="29" fillId="0" borderId="12" xfId="0" applyFont="1" applyBorder="1" applyAlignment="1">
      <alignment horizontal="left" vertical="top" wrapText="1"/>
    </xf>
    <xf numFmtId="2" fontId="31" fillId="0" borderId="12" xfId="0" applyNumberFormat="1" applyFont="1" applyBorder="1" applyAlignment="1">
      <alignment horizontal="right" vertical="top" wrapText="1"/>
    </xf>
    <xf numFmtId="0" fontId="29" fillId="0" borderId="15" xfId="0" applyFont="1" applyBorder="1" applyAlignment="1">
      <alignment horizontal="right" vertical="top" wrapText="1"/>
    </xf>
    <xf numFmtId="0" fontId="29" fillId="0" borderId="15" xfId="0" applyFont="1" applyBorder="1" applyAlignment="1">
      <alignment horizontal="left" vertical="top" wrapText="1"/>
    </xf>
    <xf numFmtId="2" fontId="31" fillId="0" borderId="15" xfId="0" applyNumberFormat="1" applyFont="1" applyBorder="1" applyAlignment="1">
      <alignment horizontal="right" vertical="top" wrapText="1"/>
    </xf>
    <xf numFmtId="2" fontId="32" fillId="0" borderId="15" xfId="0" applyNumberFormat="1" applyFont="1" applyBorder="1" applyAlignment="1">
      <alignment horizontal="right" vertical="top" wrapText="1"/>
    </xf>
    <xf numFmtId="2" fontId="32" fillId="0" borderId="15" xfId="0" applyNumberFormat="1" applyFont="1" applyBorder="1" applyAlignment="1">
      <alignment vertical="top" wrapText="1"/>
    </xf>
    <xf numFmtId="2" fontId="31" fillId="0" borderId="15" xfId="0" applyNumberFormat="1" applyFont="1" applyBorder="1" applyAlignment="1">
      <alignment vertical="top" wrapText="1"/>
    </xf>
    <xf numFmtId="2" fontId="32" fillId="0" borderId="26" xfId="0" applyNumberFormat="1" applyFont="1" applyBorder="1" applyAlignment="1">
      <alignment horizontal="right"/>
    </xf>
    <xf numFmtId="2" fontId="32" fillId="0" borderId="28" xfId="0" applyNumberFormat="1" applyFont="1" applyBorder="1" applyAlignment="1">
      <alignment horizontal="right"/>
    </xf>
    <xf numFmtId="0" fontId="32" fillId="0" borderId="29" xfId="0" applyFont="1" applyBorder="1" applyAlignment="1">
      <alignment/>
    </xf>
    <xf numFmtId="0" fontId="32" fillId="0" borderId="15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2" fontId="3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21" fillId="20" borderId="30" xfId="0" applyFont="1" applyFill="1" applyBorder="1" applyAlignment="1">
      <alignment horizontal="center" vertical="center" wrapText="1"/>
    </xf>
    <xf numFmtId="2" fontId="21" fillId="20" borderId="16" xfId="0" applyNumberFormat="1" applyFont="1" applyFill="1" applyBorder="1" applyAlignment="1">
      <alignment horizontal="center" vertical="center" wrapText="1"/>
    </xf>
    <xf numFmtId="2" fontId="21" fillId="20" borderId="17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 readingOrder="2"/>
    </xf>
    <xf numFmtId="2" fontId="0" fillId="0" borderId="11" xfId="0" applyNumberFormat="1" applyBorder="1" applyAlignment="1">
      <alignment vertical="center"/>
    </xf>
    <xf numFmtId="2" fontId="0" fillId="0" borderId="11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49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2" fontId="35" fillId="0" borderId="11" xfId="0" applyNumberFormat="1" applyFont="1" applyBorder="1" applyAlignment="1">
      <alignment horizontal="right" vertical="center"/>
    </xf>
    <xf numFmtId="2" fontId="35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2" fontId="37" fillId="0" borderId="12" xfId="0" applyNumberFormat="1" applyFont="1" applyBorder="1" applyAlignment="1">
      <alignment horizontal="right" vertical="center"/>
    </xf>
    <xf numFmtId="2" fontId="37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 vertical="center" readingOrder="2"/>
    </xf>
    <xf numFmtId="2" fontId="0" fillId="0" borderId="12" xfId="0" applyNumberFormat="1" applyBorder="1" applyAlignment="1">
      <alignment vertical="center"/>
    </xf>
    <xf numFmtId="2" fontId="0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35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0" fontId="35" fillId="0" borderId="12" xfId="0" applyFont="1" applyBorder="1" applyAlignment="1">
      <alignment vertical="center"/>
    </xf>
    <xf numFmtId="2" fontId="35" fillId="0" borderId="12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vertical="center" wrapText="1"/>
    </xf>
    <xf numFmtId="2" fontId="21" fillId="0" borderId="12" xfId="0" applyNumberFormat="1" applyFont="1" applyBorder="1" applyAlignment="1">
      <alignment vertical="center"/>
    </xf>
    <xf numFmtId="49" fontId="38" fillId="0" borderId="12" xfId="0" applyNumberFormat="1" applyFont="1" applyBorder="1" applyAlignment="1">
      <alignment horizontal="right" vertical="center"/>
    </xf>
    <xf numFmtId="49" fontId="37" fillId="0" borderId="12" xfId="0" applyNumberFormat="1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2" fontId="37" fillId="0" borderId="12" xfId="0" applyNumberFormat="1" applyFont="1" applyBorder="1" applyAlignment="1">
      <alignment vertical="center"/>
    </xf>
    <xf numFmtId="2" fontId="39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Border="1" applyAlignment="1">
      <alignment/>
    </xf>
    <xf numFmtId="49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2" fontId="0" fillId="0" borderId="15" xfId="0" applyNumberFormat="1" applyBorder="1" applyAlignment="1">
      <alignment vertical="center"/>
    </xf>
    <xf numFmtId="2" fontId="0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2" fontId="0" fillId="0" borderId="14" xfId="0" applyNumberFormat="1" applyBorder="1" applyAlignment="1">
      <alignment vertical="center"/>
    </xf>
    <xf numFmtId="2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vertical="center"/>
    </xf>
    <xf numFmtId="49" fontId="37" fillId="0" borderId="14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7" fillId="0" borderId="14" xfId="0" applyFont="1" applyBorder="1" applyAlignment="1">
      <alignment vertical="center"/>
    </xf>
    <xf numFmtId="2" fontId="37" fillId="0" borderId="14" xfId="0" applyNumberFormat="1" applyFont="1" applyBorder="1" applyAlignment="1">
      <alignment vertical="center"/>
    </xf>
    <xf numFmtId="2" fontId="37" fillId="0" borderId="0" xfId="0" applyNumberFormat="1" applyFont="1" applyAlignment="1">
      <alignment vertical="center"/>
    </xf>
    <xf numFmtId="2" fontId="22" fillId="0" borderId="12" xfId="0" applyNumberFormat="1" applyFont="1" applyBorder="1" applyAlignment="1">
      <alignment vertical="center" wrapText="1"/>
    </xf>
    <xf numFmtId="0" fontId="40" fillId="0" borderId="15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41" fillId="0" borderId="15" xfId="0" applyFont="1" applyBorder="1" applyAlignment="1">
      <alignment horizontal="left" vertical="top" wrapText="1"/>
    </xf>
    <xf numFmtId="2" fontId="22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horizontal="right" vertical="center"/>
    </xf>
    <xf numFmtId="0" fontId="35" fillId="0" borderId="15" xfId="0" applyFont="1" applyBorder="1" applyAlignment="1">
      <alignment vertical="center"/>
    </xf>
    <xf numFmtId="2" fontId="35" fillId="0" borderId="15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vertical="center"/>
    </xf>
    <xf numFmtId="2" fontId="37" fillId="0" borderId="15" xfId="0" applyNumberFormat="1" applyFont="1" applyBorder="1" applyAlignment="1">
      <alignment vertical="center"/>
    </xf>
    <xf numFmtId="2" fontId="37" fillId="0" borderId="12" xfId="0" applyNumberFormat="1" applyFont="1" applyBorder="1" applyAlignment="1">
      <alignment vertical="center" wrapText="1"/>
    </xf>
    <xf numFmtId="2" fontId="35" fillId="0" borderId="12" xfId="0" applyNumberFormat="1" applyFont="1" applyBorder="1" applyAlignment="1">
      <alignment vertical="center" wrapText="1"/>
    </xf>
    <xf numFmtId="49" fontId="36" fillId="0" borderId="12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vertical="top" wrapText="1"/>
    </xf>
    <xf numFmtId="0" fontId="37" fillId="0" borderId="0" xfId="0" applyFont="1" applyAlignment="1">
      <alignment vertical="center"/>
    </xf>
    <xf numFmtId="49" fontId="0" fillId="0" borderId="17" xfId="0" applyNumberFormat="1" applyBorder="1" applyAlignment="1">
      <alignment horizontal="right" vertical="center"/>
    </xf>
    <xf numFmtId="2" fontId="0" fillId="0" borderId="17" xfId="0" applyNumberFormat="1" applyBorder="1" applyAlignment="1">
      <alignment vertical="center" wrapText="1"/>
    </xf>
    <xf numFmtId="2" fontId="35" fillId="0" borderId="10" xfId="0" applyNumberFormat="1" applyFont="1" applyBorder="1" applyAlignment="1">
      <alignment vertical="center"/>
    </xf>
    <xf numFmtId="2" fontId="36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2" fontId="44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31" xfId="0" applyFont="1" applyBorder="1" applyAlignment="1">
      <alignment horizontal="center" vertical="top" wrapText="1"/>
    </xf>
    <xf numFmtId="0" fontId="45" fillId="0" borderId="32" xfId="0" applyFont="1" applyBorder="1" applyAlignment="1">
      <alignment horizontal="center" vertical="top" wrapText="1"/>
    </xf>
    <xf numFmtId="2" fontId="45" fillId="0" borderId="32" xfId="0" applyNumberFormat="1" applyFont="1" applyBorder="1" applyAlignment="1">
      <alignment horizontal="center" vertical="top" wrapText="1"/>
    </xf>
    <xf numFmtId="0" fontId="46" fillId="0" borderId="33" xfId="0" applyFont="1" applyBorder="1" applyAlignment="1">
      <alignment horizontal="left" vertical="top" wrapText="1"/>
    </xf>
    <xf numFmtId="0" fontId="45" fillId="0" borderId="34" xfId="0" applyFont="1" applyBorder="1" applyAlignment="1">
      <alignment horizontal="center" vertical="top" wrapText="1"/>
    </xf>
    <xf numFmtId="2" fontId="47" fillId="0" borderId="34" xfId="0" applyNumberFormat="1" applyFont="1" applyBorder="1" applyAlignment="1">
      <alignment horizontal="right" vertical="top" wrapText="1"/>
    </xf>
    <xf numFmtId="0" fontId="46" fillId="0" borderId="33" xfId="0" applyFont="1" applyBorder="1" applyAlignment="1">
      <alignment vertical="top" wrapText="1"/>
    </xf>
    <xf numFmtId="0" fontId="45" fillId="0" borderId="34" xfId="0" applyFont="1" applyBorder="1" applyAlignment="1">
      <alignment vertical="top" wrapText="1"/>
    </xf>
    <xf numFmtId="0" fontId="45" fillId="0" borderId="33" xfId="0" applyFont="1" applyBorder="1" applyAlignment="1">
      <alignment horizontal="center" vertical="top" wrapText="1"/>
    </xf>
    <xf numFmtId="2" fontId="45" fillId="0" borderId="34" xfId="0" applyNumberFormat="1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horizontal="right" vertical="center"/>
    </xf>
    <xf numFmtId="2" fontId="21" fillId="0" borderId="14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2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2" fontId="0" fillId="0" borderId="13" xfId="0" applyNumberForma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4" fillId="2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2" fontId="25" fillId="0" borderId="37" xfId="0" applyNumberFormat="1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2" fontId="25" fillId="0" borderId="40" xfId="0" applyNumberFormat="1" applyFont="1" applyBorder="1" applyAlignment="1">
      <alignment vertical="center"/>
    </xf>
    <xf numFmtId="0" fontId="25" fillId="0" borderId="38" xfId="0" applyFont="1" applyBorder="1" applyAlignment="1">
      <alignment horizontal="right" vertical="center"/>
    </xf>
    <xf numFmtId="0" fontId="25" fillId="0" borderId="39" xfId="0" applyFont="1" applyBorder="1" applyAlignment="1">
      <alignment horizontal="right" vertical="center"/>
    </xf>
    <xf numFmtId="0" fontId="25" fillId="0" borderId="39" xfId="0" applyFont="1" applyBorder="1" applyAlignment="1">
      <alignment horizontal="left" vertical="center"/>
    </xf>
    <xf numFmtId="2" fontId="25" fillId="0" borderId="40" xfId="0" applyNumberFormat="1" applyFont="1" applyBorder="1" applyAlignment="1">
      <alignment horizontal="right" vertical="center"/>
    </xf>
    <xf numFmtId="0" fontId="25" fillId="0" borderId="39" xfId="0" applyFont="1" applyBorder="1" applyAlignment="1">
      <alignment/>
    </xf>
    <xf numFmtId="2" fontId="25" fillId="0" borderId="40" xfId="0" applyNumberFormat="1" applyFont="1" applyBorder="1" applyAlignment="1">
      <alignment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/>
    </xf>
    <xf numFmtId="2" fontId="25" fillId="0" borderId="43" xfId="0" applyNumberFormat="1" applyFont="1" applyBorder="1" applyAlignment="1">
      <alignment/>
    </xf>
    <xf numFmtId="2" fontId="24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50" fillId="6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right"/>
    </xf>
    <xf numFmtId="4" fontId="45" fillId="20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33" fillId="0" borderId="0" xfId="0" applyFont="1" applyAlignment="1">
      <alignment horizontal="right" vertical="top"/>
    </xf>
    <xf numFmtId="0" fontId="35" fillId="20" borderId="1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27" xfId="0" applyNumberFormat="1" applyBorder="1" applyAlignment="1">
      <alignment vertical="center"/>
    </xf>
    <xf numFmtId="49" fontId="22" fillId="0" borderId="14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2" fontId="0" fillId="0" borderId="44" xfId="0" applyNumberFormat="1" applyBorder="1" applyAlignment="1">
      <alignment vertical="center"/>
    </xf>
    <xf numFmtId="49" fontId="0" fillId="0" borderId="15" xfId="0" applyNumberFormat="1" applyFont="1" applyBorder="1" applyAlignment="1">
      <alignment horizontal="right" vertical="center"/>
    </xf>
    <xf numFmtId="2" fontId="0" fillId="0" borderId="45" xfId="0" applyNumberFormat="1" applyBorder="1" applyAlignment="1">
      <alignment vertical="center"/>
    </xf>
    <xf numFmtId="164" fontId="24" fillId="0" borderId="10" xfId="0" applyNumberFormat="1" applyFont="1" applyBorder="1" applyAlignment="1">
      <alignment horizontal="right" vertical="center"/>
    </xf>
    <xf numFmtId="2" fontId="32" fillId="0" borderId="46" xfId="0" applyNumberFormat="1" applyFont="1" applyBorder="1" applyAlignment="1">
      <alignment/>
    </xf>
    <xf numFmtId="2" fontId="32" fillId="0" borderId="45" xfId="0" applyNumberFormat="1" applyFont="1" applyBorder="1" applyAlignment="1">
      <alignment/>
    </xf>
    <xf numFmtId="2" fontId="32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0" fillId="0" borderId="47" xfId="0" applyNumberFormat="1" applyBorder="1" applyAlignment="1">
      <alignment vertical="center"/>
    </xf>
    <xf numFmtId="2" fontId="0" fillId="0" borderId="48" xfId="0" applyNumberFormat="1" applyBorder="1" applyAlignment="1">
      <alignment vertical="center"/>
    </xf>
    <xf numFmtId="2" fontId="0" fillId="0" borderId="12" xfId="0" applyNumberFormat="1" applyBorder="1" applyAlignment="1">
      <alignment vertical="center" wrapText="1"/>
    </xf>
    <xf numFmtId="49" fontId="0" fillId="0" borderId="14" xfId="0" applyNumberFormat="1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readingOrder="2"/>
    </xf>
    <xf numFmtId="2" fontId="0" fillId="0" borderId="30" xfId="0" applyNumberFormat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0" fillId="0" borderId="17" xfId="0" applyNumberFormat="1" applyBorder="1" applyAlignment="1">
      <alignment horizontal="center" vertical="center"/>
    </xf>
    <xf numFmtId="0" fontId="54" fillId="0" borderId="17" xfId="0" applyFont="1" applyBorder="1" applyAlignment="1">
      <alignment vertical="center" readingOrder="2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vertical="center"/>
    </xf>
    <xf numFmtId="2" fontId="0" fillId="0" borderId="15" xfId="0" applyNumberForma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20" borderId="30" xfId="0" applyFont="1" applyFill="1" applyBorder="1" applyAlignment="1">
      <alignment horizontal="center" vertical="center"/>
    </xf>
    <xf numFmtId="49" fontId="21" fillId="20" borderId="10" xfId="0" applyNumberFormat="1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9" fillId="20" borderId="49" xfId="0" applyFont="1" applyFill="1" applyBorder="1" applyAlignment="1">
      <alignment horizontal="center"/>
    </xf>
    <xf numFmtId="0" fontId="45" fillId="2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zoomScale="95" zoomScaleNormal="95" zoomScalePageLayoutView="0" workbookViewId="0" topLeftCell="A1">
      <selection activeCell="D19" sqref="D19"/>
    </sheetView>
  </sheetViews>
  <sheetFormatPr defaultColWidth="9.00390625" defaultRowHeight="12.75"/>
  <cols>
    <col min="1" max="1" width="5.75390625" style="0" customWidth="1"/>
    <col min="2" max="2" width="8.875" style="0" customWidth="1"/>
    <col min="3" max="3" width="6.00390625" style="10" customWidth="1"/>
    <col min="4" max="4" width="72.875" style="0" customWidth="1"/>
    <col min="5" max="5" width="14.00390625" style="0" customWidth="1"/>
    <col min="6" max="6" width="14.75390625" style="0" customWidth="1"/>
    <col min="7" max="7" width="17.125" style="0" customWidth="1"/>
  </cols>
  <sheetData>
    <row r="1" spans="2:7" ht="18">
      <c r="B1" s="355" t="s">
        <v>15</v>
      </c>
      <c r="C1" s="355"/>
      <c r="D1" s="355"/>
      <c r="E1" s="355"/>
      <c r="F1" s="1"/>
      <c r="G1" s="1"/>
    </row>
    <row r="2" spans="2:7" ht="18">
      <c r="B2" s="1"/>
      <c r="C2" s="11"/>
      <c r="E2" s="1"/>
      <c r="F2" s="1"/>
      <c r="G2" s="1"/>
    </row>
    <row r="3" spans="5:7" ht="12.75">
      <c r="E3" s="2"/>
      <c r="F3" s="2"/>
      <c r="G3" s="2" t="s">
        <v>0</v>
      </c>
    </row>
    <row r="4" spans="1:7" s="13" customFormat="1" ht="15" customHeight="1">
      <c r="A4" s="356" t="s">
        <v>1</v>
      </c>
      <c r="B4" s="356" t="s">
        <v>16</v>
      </c>
      <c r="C4" s="357" t="s">
        <v>17</v>
      </c>
      <c r="D4" s="358" t="s">
        <v>2</v>
      </c>
      <c r="E4" s="359" t="s">
        <v>18</v>
      </c>
      <c r="F4" s="12" t="s">
        <v>19</v>
      </c>
      <c r="G4" s="12"/>
    </row>
    <row r="5" spans="1:7" s="13" customFormat="1" ht="47.25" customHeight="1">
      <c r="A5" s="356"/>
      <c r="B5" s="356"/>
      <c r="C5" s="357"/>
      <c r="D5" s="358"/>
      <c r="E5" s="358"/>
      <c r="F5" s="14" t="s">
        <v>20</v>
      </c>
      <c r="G5" s="15" t="s">
        <v>21</v>
      </c>
    </row>
    <row r="6" spans="1:7" ht="12.75">
      <c r="A6" s="16">
        <v>600</v>
      </c>
      <c r="B6" s="17"/>
      <c r="C6" s="18"/>
      <c r="D6" s="17" t="s">
        <v>3</v>
      </c>
      <c r="E6" s="19">
        <f>SUM(E7)</f>
        <v>269937</v>
      </c>
      <c r="F6" s="20">
        <f>SUM(F7)</f>
        <v>269937</v>
      </c>
      <c r="G6" s="21" t="s">
        <v>22</v>
      </c>
    </row>
    <row r="7" spans="1:7" ht="12.75">
      <c r="A7" s="22"/>
      <c r="B7" s="23">
        <v>60014</v>
      </c>
      <c r="C7" s="24"/>
      <c r="D7" s="23" t="s">
        <v>23</v>
      </c>
      <c r="E7" s="25">
        <f>SUM(E8:E8)</f>
        <v>269937</v>
      </c>
      <c r="F7" s="26">
        <f>SUM(F8:F8)</f>
        <v>269937</v>
      </c>
      <c r="G7" s="27" t="s">
        <v>22</v>
      </c>
    </row>
    <row r="8" spans="1:7" ht="12.75" customHeight="1">
      <c r="A8" s="28"/>
      <c r="B8" s="29"/>
      <c r="C8" s="30">
        <v>2320</v>
      </c>
      <c r="D8" s="29" t="s">
        <v>24</v>
      </c>
      <c r="E8" s="31">
        <v>269937</v>
      </c>
      <c r="F8" s="32">
        <v>269937</v>
      </c>
      <c r="G8" s="27" t="s">
        <v>22</v>
      </c>
    </row>
    <row r="9" spans="1:7" ht="12.75">
      <c r="A9" s="33">
        <v>700</v>
      </c>
      <c r="B9" s="34"/>
      <c r="C9" s="35"/>
      <c r="D9" s="34" t="s">
        <v>4</v>
      </c>
      <c r="E9" s="36">
        <f>SUM(E10)</f>
        <v>1071000</v>
      </c>
      <c r="F9" s="37">
        <f>SUM(F10)</f>
        <v>71000</v>
      </c>
      <c r="G9" s="38">
        <f>SUM(G10)</f>
        <v>1000000</v>
      </c>
    </row>
    <row r="10" spans="1:7" ht="12.75">
      <c r="A10" s="28"/>
      <c r="B10" s="29">
        <v>70005</v>
      </c>
      <c r="C10" s="30"/>
      <c r="D10" s="29" t="s">
        <v>25</v>
      </c>
      <c r="E10" s="31">
        <f>SUM(E11:E13)</f>
        <v>1071000</v>
      </c>
      <c r="F10" s="32">
        <f>SUM(F11:F13)</f>
        <v>71000</v>
      </c>
      <c r="G10" s="39">
        <f>SUM(G13)</f>
        <v>1000000</v>
      </c>
    </row>
    <row r="11" spans="1:10" ht="12.75">
      <c r="A11" s="28"/>
      <c r="B11" s="29"/>
      <c r="C11" s="30" t="s">
        <v>26</v>
      </c>
      <c r="D11" s="29" t="s">
        <v>27</v>
      </c>
      <c r="E11" s="31">
        <v>9000</v>
      </c>
      <c r="F11" s="32">
        <v>9000</v>
      </c>
      <c r="G11" s="40" t="s">
        <v>22</v>
      </c>
      <c r="J11" t="s">
        <v>28</v>
      </c>
    </row>
    <row r="12" spans="1:10" ht="12.75">
      <c r="A12" s="28"/>
      <c r="B12" s="29"/>
      <c r="C12" s="30" t="s">
        <v>29</v>
      </c>
      <c r="D12" s="29" t="s">
        <v>30</v>
      </c>
      <c r="E12" s="31">
        <v>62000</v>
      </c>
      <c r="F12" s="32">
        <v>62000</v>
      </c>
      <c r="G12" s="40" t="s">
        <v>22</v>
      </c>
      <c r="J12" t="s">
        <v>28</v>
      </c>
    </row>
    <row r="13" spans="1:7" ht="12.75">
      <c r="A13" s="312"/>
      <c r="B13" s="313"/>
      <c r="C13" s="30" t="s">
        <v>31</v>
      </c>
      <c r="D13" s="29" t="s">
        <v>438</v>
      </c>
      <c r="E13" s="31">
        <v>1000000</v>
      </c>
      <c r="F13" s="32" t="s">
        <v>22</v>
      </c>
      <c r="G13" s="39">
        <v>1000000</v>
      </c>
    </row>
    <row r="14" spans="1:7" ht="12.75">
      <c r="A14" s="41">
        <v>750</v>
      </c>
      <c r="B14" s="42"/>
      <c r="C14" s="43"/>
      <c r="D14" s="42" t="s">
        <v>32</v>
      </c>
      <c r="E14" s="44">
        <f>SUM(E20+E18+E15)</f>
        <v>97819</v>
      </c>
      <c r="F14" s="45">
        <f>SUM(F20+F18+F15)</f>
        <v>97819</v>
      </c>
      <c r="G14" s="46" t="s">
        <v>22</v>
      </c>
    </row>
    <row r="15" spans="1:7" ht="12.75">
      <c r="A15" s="28"/>
      <c r="B15" s="29">
        <v>75011</v>
      </c>
      <c r="C15" s="30"/>
      <c r="D15" s="29" t="s">
        <v>33</v>
      </c>
      <c r="E15" s="31">
        <f>SUM(E16:E17)</f>
        <v>72203</v>
      </c>
      <c r="F15" s="32">
        <f>SUM(F16:F17)</f>
        <v>72203</v>
      </c>
      <c r="G15" s="27" t="s">
        <v>22</v>
      </c>
    </row>
    <row r="16" spans="1:7" ht="12.75">
      <c r="A16" s="28"/>
      <c r="B16" s="29"/>
      <c r="C16" s="30">
        <v>2010</v>
      </c>
      <c r="D16" s="29" t="s">
        <v>34</v>
      </c>
      <c r="E16" s="31">
        <v>70614</v>
      </c>
      <c r="F16" s="32">
        <v>70614</v>
      </c>
      <c r="G16" s="27" t="s">
        <v>22</v>
      </c>
    </row>
    <row r="17" spans="1:7" ht="12.75">
      <c r="A17" s="28"/>
      <c r="B17" s="29"/>
      <c r="C17" s="30">
        <v>2360</v>
      </c>
      <c r="D17" s="29" t="s">
        <v>35</v>
      </c>
      <c r="E17" s="31">
        <v>1589</v>
      </c>
      <c r="F17" s="32">
        <v>1589</v>
      </c>
      <c r="G17" s="27" t="s">
        <v>22</v>
      </c>
    </row>
    <row r="18" spans="1:7" ht="12.75">
      <c r="A18" s="28"/>
      <c r="B18" s="29">
        <v>75020</v>
      </c>
      <c r="C18" s="30"/>
      <c r="D18" s="29" t="s">
        <v>36</v>
      </c>
      <c r="E18" s="31">
        <v>20616</v>
      </c>
      <c r="F18" s="32">
        <v>20616</v>
      </c>
      <c r="G18" s="27" t="s">
        <v>22</v>
      </c>
    </row>
    <row r="19" spans="1:7" ht="12.75">
      <c r="A19" s="28"/>
      <c r="B19" s="29" t="s">
        <v>28</v>
      </c>
      <c r="C19" s="30" t="s">
        <v>441</v>
      </c>
      <c r="D19" s="29" t="s">
        <v>442</v>
      </c>
      <c r="E19" s="31">
        <v>20616</v>
      </c>
      <c r="F19" s="32">
        <v>20616</v>
      </c>
      <c r="G19" s="27" t="s">
        <v>22</v>
      </c>
    </row>
    <row r="20" spans="1:7" ht="12.75">
      <c r="A20" s="28"/>
      <c r="B20" s="29">
        <v>75075</v>
      </c>
      <c r="C20" s="30"/>
      <c r="D20" s="29" t="s">
        <v>37</v>
      </c>
      <c r="E20" s="31">
        <f>SUM(E21)</f>
        <v>5000</v>
      </c>
      <c r="F20" s="32">
        <f>SUM(F21)</f>
        <v>5000</v>
      </c>
      <c r="G20" s="27" t="s">
        <v>22</v>
      </c>
    </row>
    <row r="21" spans="1:7" ht="12.75">
      <c r="A21" s="28"/>
      <c r="B21" s="29"/>
      <c r="C21" s="30" t="s">
        <v>38</v>
      </c>
      <c r="D21" s="29" t="s">
        <v>39</v>
      </c>
      <c r="E21" s="31">
        <v>5000</v>
      </c>
      <c r="F21" s="32">
        <v>5000</v>
      </c>
      <c r="G21" s="27" t="s">
        <v>22</v>
      </c>
    </row>
    <row r="22" spans="1:7" ht="12.75">
      <c r="A22" s="33">
        <v>751</v>
      </c>
      <c r="B22" s="34"/>
      <c r="C22" s="35"/>
      <c r="D22" s="34" t="s">
        <v>5</v>
      </c>
      <c r="E22" s="36">
        <f>SUM(E24)</f>
        <v>1449</v>
      </c>
      <c r="F22" s="37">
        <f>SUM(F24)</f>
        <v>1449</v>
      </c>
      <c r="G22" s="46" t="s">
        <v>22</v>
      </c>
    </row>
    <row r="23" spans="1:7" ht="12.75">
      <c r="A23" s="47"/>
      <c r="B23" s="48">
        <v>75101</v>
      </c>
      <c r="C23" s="49"/>
      <c r="D23" s="48" t="s">
        <v>40</v>
      </c>
      <c r="E23" s="50">
        <f>SUM(E24)</f>
        <v>1449</v>
      </c>
      <c r="F23" s="51">
        <f>SUM(F24)</f>
        <v>1449</v>
      </c>
      <c r="G23" s="52" t="s">
        <v>22</v>
      </c>
    </row>
    <row r="24" spans="1:7" ht="12.75">
      <c r="A24" s="28"/>
      <c r="B24" s="29"/>
      <c r="C24" s="30">
        <v>2010</v>
      </c>
      <c r="D24" s="29" t="s">
        <v>34</v>
      </c>
      <c r="E24" s="31">
        <v>1449</v>
      </c>
      <c r="F24" s="32">
        <v>1449</v>
      </c>
      <c r="G24" s="27" t="s">
        <v>22</v>
      </c>
    </row>
    <row r="25" spans="1:7" ht="12.75">
      <c r="A25" s="41">
        <v>754</v>
      </c>
      <c r="B25" s="42"/>
      <c r="C25" s="43"/>
      <c r="D25" s="42" t="s">
        <v>6</v>
      </c>
      <c r="E25" s="44">
        <f>SUM(E27)</f>
        <v>1570</v>
      </c>
      <c r="F25" s="45">
        <f>SUM(F27)</f>
        <v>1570</v>
      </c>
      <c r="G25" s="46" t="s">
        <v>22</v>
      </c>
    </row>
    <row r="26" spans="1:7" ht="12.75">
      <c r="A26" s="28"/>
      <c r="B26" s="29">
        <v>75414</v>
      </c>
      <c r="C26" s="30"/>
      <c r="D26" s="29" t="s">
        <v>41</v>
      </c>
      <c r="E26" s="31">
        <v>1570</v>
      </c>
      <c r="F26" s="32">
        <v>1570</v>
      </c>
      <c r="G26" s="27" t="s">
        <v>22</v>
      </c>
    </row>
    <row r="27" spans="1:7" ht="12.75">
      <c r="A27" s="28"/>
      <c r="B27" s="29"/>
      <c r="C27" s="30">
        <v>2010</v>
      </c>
      <c r="D27" s="29" t="s">
        <v>34</v>
      </c>
      <c r="E27" s="31">
        <v>1570</v>
      </c>
      <c r="F27" s="32">
        <v>1570</v>
      </c>
      <c r="G27" s="27" t="s">
        <v>22</v>
      </c>
    </row>
    <row r="28" spans="1:8" ht="12.75">
      <c r="A28" s="41">
        <v>756</v>
      </c>
      <c r="B28" s="42"/>
      <c r="C28" s="43"/>
      <c r="D28" s="42" t="s">
        <v>7</v>
      </c>
      <c r="E28" s="44">
        <f>SUM(E29+E31+E38+E49+E53)</f>
        <v>16274107</v>
      </c>
      <c r="F28" s="45">
        <f>SUM(F29+F31+F38+F49+F53)</f>
        <v>16274107</v>
      </c>
      <c r="G28" s="46" t="s">
        <v>22</v>
      </c>
      <c r="H28" s="53"/>
    </row>
    <row r="29" spans="1:7" ht="12.75">
      <c r="A29" s="28"/>
      <c r="B29" s="29">
        <v>75601</v>
      </c>
      <c r="C29" s="30"/>
      <c r="D29" s="29" t="s">
        <v>42</v>
      </c>
      <c r="E29" s="31">
        <f>SUM(E30)</f>
        <v>60000</v>
      </c>
      <c r="F29" s="32">
        <f>SUM(F30)</f>
        <v>60000</v>
      </c>
      <c r="G29" s="27" t="s">
        <v>22</v>
      </c>
    </row>
    <row r="30" spans="1:7" ht="12.75">
      <c r="A30" s="28"/>
      <c r="B30" s="29"/>
      <c r="C30" s="30" t="s">
        <v>43</v>
      </c>
      <c r="D30" s="29" t="s">
        <v>44</v>
      </c>
      <c r="E30" s="31">
        <v>60000</v>
      </c>
      <c r="F30" s="32">
        <v>60000</v>
      </c>
      <c r="G30" s="27" t="s">
        <v>22</v>
      </c>
    </row>
    <row r="31" spans="1:7" ht="14.25" customHeight="1">
      <c r="A31" s="28"/>
      <c r="B31" s="29">
        <v>75615</v>
      </c>
      <c r="C31" s="30"/>
      <c r="D31" s="29" t="s">
        <v>45</v>
      </c>
      <c r="E31" s="31">
        <f>SUM(E33:E37)</f>
        <v>6696100</v>
      </c>
      <c r="F31" s="32">
        <f>SUM(F33:F37)</f>
        <v>6696100</v>
      </c>
      <c r="G31" s="54" t="s">
        <v>22</v>
      </c>
    </row>
    <row r="32" spans="1:7" ht="16.5" customHeight="1">
      <c r="A32" s="55"/>
      <c r="B32" s="56"/>
      <c r="C32" s="57"/>
      <c r="D32" s="56" t="s">
        <v>46</v>
      </c>
      <c r="E32" s="58"/>
      <c r="F32" s="59"/>
      <c r="G32" s="52" t="s">
        <v>22</v>
      </c>
    </row>
    <row r="33" spans="1:7" ht="12.75">
      <c r="A33" s="28"/>
      <c r="B33" s="29"/>
      <c r="C33" s="30" t="s">
        <v>47</v>
      </c>
      <c r="D33" s="29" t="s">
        <v>48</v>
      </c>
      <c r="E33" s="31">
        <f>SUM(F33)</f>
        <v>6628000</v>
      </c>
      <c r="F33" s="32">
        <v>6628000</v>
      </c>
      <c r="G33" s="27" t="s">
        <v>22</v>
      </c>
    </row>
    <row r="34" spans="1:7" ht="12.75">
      <c r="A34" s="28"/>
      <c r="B34" s="29"/>
      <c r="C34" s="30" t="s">
        <v>49</v>
      </c>
      <c r="D34" s="29" t="s">
        <v>50</v>
      </c>
      <c r="E34" s="31">
        <v>2800</v>
      </c>
      <c r="F34" s="32">
        <v>2800</v>
      </c>
      <c r="G34" s="27" t="s">
        <v>22</v>
      </c>
    </row>
    <row r="35" spans="1:7" ht="12.75">
      <c r="A35" s="28"/>
      <c r="B35" s="29"/>
      <c r="C35" s="30" t="s">
        <v>51</v>
      </c>
      <c r="D35" s="29" t="s">
        <v>52</v>
      </c>
      <c r="E35" s="31">
        <v>300</v>
      </c>
      <c r="F35" s="32">
        <v>300</v>
      </c>
      <c r="G35" s="27" t="s">
        <v>22</v>
      </c>
    </row>
    <row r="36" spans="1:7" ht="12.75">
      <c r="A36" s="28"/>
      <c r="B36" s="29"/>
      <c r="C36" s="30" t="s">
        <v>53</v>
      </c>
      <c r="D36" s="29" t="s">
        <v>54</v>
      </c>
      <c r="E36" s="31">
        <v>50000</v>
      </c>
      <c r="F36" s="32">
        <v>50000</v>
      </c>
      <c r="G36" s="27" t="s">
        <v>22</v>
      </c>
    </row>
    <row r="37" spans="1:7" ht="12.75">
      <c r="A37" s="22"/>
      <c r="B37" s="23"/>
      <c r="C37" s="24" t="s">
        <v>55</v>
      </c>
      <c r="D37" s="29" t="s">
        <v>56</v>
      </c>
      <c r="E37" s="31">
        <v>15000</v>
      </c>
      <c r="F37" s="32">
        <v>15000</v>
      </c>
      <c r="G37" s="27" t="s">
        <v>22</v>
      </c>
    </row>
    <row r="38" spans="1:7" ht="14.25" customHeight="1">
      <c r="A38" s="28"/>
      <c r="B38" s="29">
        <v>75616</v>
      </c>
      <c r="C38" s="30" t="s">
        <v>28</v>
      </c>
      <c r="D38" s="29" t="s">
        <v>57</v>
      </c>
      <c r="E38" s="31">
        <f>SUM(E40:E48)</f>
        <v>2799792</v>
      </c>
      <c r="F38" s="32">
        <f>SUM(F40:F48)</f>
        <v>2799792</v>
      </c>
      <c r="G38" s="54" t="s">
        <v>22</v>
      </c>
    </row>
    <row r="39" spans="1:7" ht="12.75">
      <c r="A39" s="55"/>
      <c r="B39" s="56" t="s">
        <v>28</v>
      </c>
      <c r="C39" s="57"/>
      <c r="D39" s="56" t="s">
        <v>58</v>
      </c>
      <c r="E39" s="58"/>
      <c r="F39" s="59"/>
      <c r="G39" s="52" t="s">
        <v>22</v>
      </c>
    </row>
    <row r="40" spans="1:7" ht="12.75">
      <c r="A40" s="22"/>
      <c r="B40" s="48"/>
      <c r="C40" s="24" t="s">
        <v>47</v>
      </c>
      <c r="D40" s="29" t="s">
        <v>48</v>
      </c>
      <c r="E40" s="31">
        <v>1689292</v>
      </c>
      <c r="F40" s="32">
        <v>1689292</v>
      </c>
      <c r="G40" s="27" t="s">
        <v>22</v>
      </c>
    </row>
    <row r="41" spans="1:7" ht="12.75">
      <c r="A41" s="28"/>
      <c r="B41" s="29"/>
      <c r="C41" s="30" t="s">
        <v>49</v>
      </c>
      <c r="D41" s="29" t="s">
        <v>50</v>
      </c>
      <c r="E41" s="31">
        <v>280000</v>
      </c>
      <c r="F41" s="32">
        <v>280000</v>
      </c>
      <c r="G41" s="27" t="s">
        <v>22</v>
      </c>
    </row>
    <row r="42" spans="1:7" ht="12.75">
      <c r="A42" s="28"/>
      <c r="B42" s="29"/>
      <c r="C42" s="30" t="s">
        <v>51</v>
      </c>
      <c r="D42" s="29" t="s">
        <v>52</v>
      </c>
      <c r="E42" s="31">
        <v>7000</v>
      </c>
      <c r="F42" s="32">
        <v>7000</v>
      </c>
      <c r="G42" s="27" t="s">
        <v>22</v>
      </c>
    </row>
    <row r="43" spans="1:7" ht="12.75">
      <c r="A43" s="28"/>
      <c r="B43" s="29"/>
      <c r="C43" s="30" t="s">
        <v>53</v>
      </c>
      <c r="D43" s="29" t="s">
        <v>54</v>
      </c>
      <c r="E43" s="31">
        <v>230000</v>
      </c>
      <c r="F43" s="32">
        <v>230000</v>
      </c>
      <c r="G43" s="27" t="s">
        <v>22</v>
      </c>
    </row>
    <row r="44" spans="1:7" ht="12.75">
      <c r="A44" s="28"/>
      <c r="B44" s="29"/>
      <c r="C44" s="30" t="s">
        <v>59</v>
      </c>
      <c r="D44" s="29" t="s">
        <v>60</v>
      </c>
      <c r="E44" s="31">
        <v>30000</v>
      </c>
      <c r="F44" s="32">
        <v>30000</v>
      </c>
      <c r="G44" s="27" t="s">
        <v>22</v>
      </c>
    </row>
    <row r="45" spans="1:7" ht="12.75">
      <c r="A45" s="28"/>
      <c r="B45" s="29"/>
      <c r="C45" s="30" t="s">
        <v>61</v>
      </c>
      <c r="D45" s="29" t="s">
        <v>406</v>
      </c>
      <c r="E45" s="31">
        <v>100</v>
      </c>
      <c r="F45" s="32">
        <v>100</v>
      </c>
      <c r="G45" s="27" t="s">
        <v>22</v>
      </c>
    </row>
    <row r="46" spans="1:7" ht="12.75">
      <c r="A46" s="28"/>
      <c r="B46" s="29"/>
      <c r="C46" s="30" t="s">
        <v>62</v>
      </c>
      <c r="D46" s="29" t="s">
        <v>63</v>
      </c>
      <c r="E46" s="31">
        <v>60000</v>
      </c>
      <c r="F46" s="31">
        <v>60000</v>
      </c>
      <c r="G46" s="27" t="s">
        <v>22</v>
      </c>
    </row>
    <row r="47" spans="1:7" ht="12.75">
      <c r="A47" s="28"/>
      <c r="B47" s="29"/>
      <c r="C47" s="30" t="s">
        <v>64</v>
      </c>
      <c r="D47" s="29" t="s">
        <v>65</v>
      </c>
      <c r="E47" s="31">
        <v>3400</v>
      </c>
      <c r="F47" s="32">
        <v>3400</v>
      </c>
      <c r="G47" s="27" t="s">
        <v>22</v>
      </c>
    </row>
    <row r="48" spans="1:7" ht="12.75">
      <c r="A48" s="28"/>
      <c r="B48" s="29"/>
      <c r="C48" s="30" t="s">
        <v>55</v>
      </c>
      <c r="D48" s="29" t="s">
        <v>56</v>
      </c>
      <c r="E48" s="31">
        <v>500000</v>
      </c>
      <c r="F48" s="32">
        <v>500000</v>
      </c>
      <c r="G48" s="27" t="s">
        <v>22</v>
      </c>
    </row>
    <row r="49" spans="1:7" ht="12.75">
      <c r="A49" s="28"/>
      <c r="B49" s="29">
        <v>75618</v>
      </c>
      <c r="C49" s="30"/>
      <c r="D49" s="29" t="s">
        <v>66</v>
      </c>
      <c r="E49" s="31">
        <f>SUM(E50:E52)</f>
        <v>1095000</v>
      </c>
      <c r="F49" s="32">
        <f>SUM(F50:F52)</f>
        <v>1095000</v>
      </c>
      <c r="G49" s="27" t="s">
        <v>22</v>
      </c>
    </row>
    <row r="50" spans="1:7" ht="12.75">
      <c r="A50" s="28"/>
      <c r="B50" s="29"/>
      <c r="C50" s="30" t="s">
        <v>67</v>
      </c>
      <c r="D50" s="29" t="s">
        <v>68</v>
      </c>
      <c r="E50" s="31">
        <v>40000</v>
      </c>
      <c r="F50" s="32">
        <v>40000</v>
      </c>
      <c r="G50" s="27" t="s">
        <v>22</v>
      </c>
    </row>
    <row r="51" spans="1:7" ht="12.75">
      <c r="A51" s="28"/>
      <c r="B51" s="29"/>
      <c r="C51" s="30" t="s">
        <v>69</v>
      </c>
      <c r="D51" s="29" t="s">
        <v>70</v>
      </c>
      <c r="E51" s="31">
        <v>55000</v>
      </c>
      <c r="F51" s="32">
        <v>55000</v>
      </c>
      <c r="G51" s="27" t="s">
        <v>22</v>
      </c>
    </row>
    <row r="52" spans="1:7" ht="12.75">
      <c r="A52" s="28"/>
      <c r="B52" s="29"/>
      <c r="C52" s="30" t="s">
        <v>69</v>
      </c>
      <c r="D52" s="29" t="s">
        <v>71</v>
      </c>
      <c r="E52" s="31">
        <v>1000000</v>
      </c>
      <c r="F52" s="32">
        <v>1000000</v>
      </c>
      <c r="G52" s="27" t="s">
        <v>22</v>
      </c>
    </row>
    <row r="53" spans="1:7" ht="12.75">
      <c r="A53" s="28"/>
      <c r="B53" s="29">
        <v>75621</v>
      </c>
      <c r="C53" s="30"/>
      <c r="D53" s="29" t="s">
        <v>72</v>
      </c>
      <c r="E53" s="31">
        <f>SUM(E54:E55)</f>
        <v>5623215</v>
      </c>
      <c r="F53" s="32">
        <f>SUM(F54:F55)</f>
        <v>5623215</v>
      </c>
      <c r="G53" s="27" t="s">
        <v>22</v>
      </c>
    </row>
    <row r="54" spans="1:7" ht="12.75">
      <c r="A54" s="28"/>
      <c r="B54" s="29"/>
      <c r="C54" s="30" t="s">
        <v>73</v>
      </c>
      <c r="D54" s="29" t="s">
        <v>74</v>
      </c>
      <c r="E54" s="31">
        <v>5173215</v>
      </c>
      <c r="F54" s="32">
        <v>5173215</v>
      </c>
      <c r="G54" s="27" t="s">
        <v>22</v>
      </c>
    </row>
    <row r="55" spans="1:7" ht="12.75">
      <c r="A55" s="28"/>
      <c r="B55" s="29"/>
      <c r="C55" s="30" t="s">
        <v>75</v>
      </c>
      <c r="D55" s="29" t="s">
        <v>76</v>
      </c>
      <c r="E55" s="31">
        <v>450000</v>
      </c>
      <c r="F55" s="32">
        <v>450000</v>
      </c>
      <c r="G55" s="27" t="s">
        <v>22</v>
      </c>
    </row>
    <row r="56" spans="1:7" ht="12.75">
      <c r="A56" s="41">
        <v>758</v>
      </c>
      <c r="B56" s="42"/>
      <c r="C56" s="43"/>
      <c r="D56" s="42" t="s">
        <v>8</v>
      </c>
      <c r="E56" s="44">
        <f>SUM(E59+E57)</f>
        <v>3715955</v>
      </c>
      <c r="F56" s="45">
        <f>SUM(F59+F57)</f>
        <v>3715955</v>
      </c>
      <c r="G56" s="46" t="s">
        <v>22</v>
      </c>
    </row>
    <row r="57" spans="1:7" ht="12.75">
      <c r="A57" s="28"/>
      <c r="B57" s="29">
        <v>75801</v>
      </c>
      <c r="C57" s="30"/>
      <c r="D57" s="29" t="s">
        <v>77</v>
      </c>
      <c r="E57" s="31">
        <f>SUM(E58)</f>
        <v>3485955</v>
      </c>
      <c r="F57" s="32">
        <f>SUM(F58)</f>
        <v>3485955</v>
      </c>
      <c r="G57" s="27" t="s">
        <v>22</v>
      </c>
    </row>
    <row r="58" spans="1:7" ht="12.75">
      <c r="A58" s="28"/>
      <c r="B58" s="29"/>
      <c r="C58" s="30">
        <v>2920</v>
      </c>
      <c r="D58" s="29" t="s">
        <v>78</v>
      </c>
      <c r="E58" s="31">
        <v>3485955</v>
      </c>
      <c r="F58" s="32">
        <v>3485955</v>
      </c>
      <c r="G58" s="27" t="s">
        <v>22</v>
      </c>
    </row>
    <row r="59" spans="1:7" ht="12.75">
      <c r="A59" s="28"/>
      <c r="B59" s="29">
        <v>75814</v>
      </c>
      <c r="C59" s="30"/>
      <c r="D59" s="29" t="s">
        <v>79</v>
      </c>
      <c r="E59" s="31">
        <f>SUM(E60:E61)</f>
        <v>230000</v>
      </c>
      <c r="F59" s="32">
        <f>SUM(F60:F61)</f>
        <v>230000</v>
      </c>
      <c r="G59" s="27" t="s">
        <v>22</v>
      </c>
    </row>
    <row r="60" spans="1:7" ht="12.75">
      <c r="A60" s="28"/>
      <c r="B60" s="29"/>
      <c r="C60" s="30" t="s">
        <v>80</v>
      </c>
      <c r="D60" s="29" t="s">
        <v>81</v>
      </c>
      <c r="E60" s="31">
        <v>110000</v>
      </c>
      <c r="F60" s="32">
        <v>110000</v>
      </c>
      <c r="G60" s="27" t="s">
        <v>22</v>
      </c>
    </row>
    <row r="61" spans="1:7" ht="12.75">
      <c r="A61" s="28"/>
      <c r="B61" s="29"/>
      <c r="C61" s="30" t="s">
        <v>82</v>
      </c>
      <c r="D61" s="29" t="s">
        <v>83</v>
      </c>
      <c r="E61" s="31">
        <v>120000</v>
      </c>
      <c r="F61" s="32">
        <v>120000</v>
      </c>
      <c r="G61" s="27" t="s">
        <v>22</v>
      </c>
    </row>
    <row r="62" spans="1:7" ht="12.75">
      <c r="A62" s="41">
        <v>801</v>
      </c>
      <c r="B62" s="42"/>
      <c r="C62" s="43"/>
      <c r="D62" s="42" t="s">
        <v>9</v>
      </c>
      <c r="E62" s="44">
        <f>SUM(E66+E63)</f>
        <v>110500</v>
      </c>
      <c r="F62" s="45">
        <f>SUM(F66+F63)</f>
        <v>110500</v>
      </c>
      <c r="G62" s="46" t="s">
        <v>22</v>
      </c>
    </row>
    <row r="63" spans="1:7" ht="12.75">
      <c r="A63" s="28"/>
      <c r="B63" s="29">
        <v>80101</v>
      </c>
      <c r="C63" s="30"/>
      <c r="D63" s="29" t="s">
        <v>84</v>
      </c>
      <c r="E63" s="31">
        <f>SUM(E64:E65)</f>
        <v>5500</v>
      </c>
      <c r="F63" s="32">
        <f>SUM(F64:F65)</f>
        <v>5500</v>
      </c>
      <c r="G63" s="27" t="s">
        <v>22</v>
      </c>
    </row>
    <row r="64" spans="1:7" ht="12.75">
      <c r="A64" s="28"/>
      <c r="B64" s="29"/>
      <c r="C64" s="30" t="s">
        <v>29</v>
      </c>
      <c r="D64" s="29" t="s">
        <v>85</v>
      </c>
      <c r="E64" s="31">
        <v>2500</v>
      </c>
      <c r="F64" s="32">
        <v>2500</v>
      </c>
      <c r="G64" s="27" t="s">
        <v>22</v>
      </c>
    </row>
    <row r="65" spans="1:7" ht="12.75">
      <c r="A65" s="28"/>
      <c r="B65" s="29"/>
      <c r="C65" s="30" t="s">
        <v>82</v>
      </c>
      <c r="D65" s="29" t="s">
        <v>83</v>
      </c>
      <c r="E65" s="31">
        <v>3000</v>
      </c>
      <c r="F65" s="32">
        <v>3000</v>
      </c>
      <c r="G65" s="27" t="s">
        <v>22</v>
      </c>
    </row>
    <row r="66" spans="1:7" ht="12.75">
      <c r="A66" s="28"/>
      <c r="B66" s="29">
        <v>80104</v>
      </c>
      <c r="C66" s="30"/>
      <c r="D66" s="29" t="s">
        <v>86</v>
      </c>
      <c r="E66" s="31">
        <f>SUM(E67)</f>
        <v>105000</v>
      </c>
      <c r="F66" s="32">
        <v>105000</v>
      </c>
      <c r="G66" s="27" t="s">
        <v>22</v>
      </c>
    </row>
    <row r="67" spans="1:7" ht="12.75">
      <c r="A67" s="28"/>
      <c r="B67" s="29"/>
      <c r="C67" s="30" t="s">
        <v>87</v>
      </c>
      <c r="D67" s="29" t="s">
        <v>88</v>
      </c>
      <c r="E67" s="31">
        <v>105000</v>
      </c>
      <c r="F67" s="32">
        <v>105000</v>
      </c>
      <c r="G67" s="27" t="s">
        <v>22</v>
      </c>
    </row>
    <row r="68" spans="1:7" ht="12.75">
      <c r="A68" s="41">
        <v>851</v>
      </c>
      <c r="B68" s="42"/>
      <c r="C68" s="43"/>
      <c r="D68" s="42" t="s">
        <v>10</v>
      </c>
      <c r="E68" s="44">
        <f>SUM(E70)</f>
        <v>100000</v>
      </c>
      <c r="F68" s="45">
        <f>SUM(F70)</f>
        <v>100000</v>
      </c>
      <c r="G68" s="46" t="s">
        <v>22</v>
      </c>
    </row>
    <row r="69" spans="1:7" ht="12.75">
      <c r="A69" s="28"/>
      <c r="B69" s="29">
        <v>85154</v>
      </c>
      <c r="C69" s="30"/>
      <c r="D69" s="29" t="s">
        <v>89</v>
      </c>
      <c r="E69" s="31">
        <f>SUM(E70)</f>
        <v>100000</v>
      </c>
      <c r="F69" s="32">
        <f>SUM(F70)</f>
        <v>100000</v>
      </c>
      <c r="G69" s="27" t="s">
        <v>22</v>
      </c>
    </row>
    <row r="70" spans="1:7" ht="12.75">
      <c r="A70" s="28" t="s">
        <v>28</v>
      </c>
      <c r="B70" s="29"/>
      <c r="C70" s="30" t="s">
        <v>90</v>
      </c>
      <c r="D70" s="29" t="s">
        <v>91</v>
      </c>
      <c r="E70" s="31">
        <v>100000</v>
      </c>
      <c r="F70" s="32">
        <v>100000</v>
      </c>
      <c r="G70" s="27" t="s">
        <v>22</v>
      </c>
    </row>
    <row r="71" spans="1:7" ht="12.75">
      <c r="A71" s="41">
        <v>852</v>
      </c>
      <c r="B71" s="42"/>
      <c r="C71" s="43"/>
      <c r="D71" s="42" t="s">
        <v>11</v>
      </c>
      <c r="E71" s="44">
        <f>SUM(E79+E76+E74+E72)</f>
        <v>1978743</v>
      </c>
      <c r="F71" s="45">
        <f>SUM(F79+F76+F74+F72)</f>
        <v>1978743</v>
      </c>
      <c r="G71" s="46" t="s">
        <v>22</v>
      </c>
    </row>
    <row r="72" spans="1:7" ht="12.75">
      <c r="A72" s="28"/>
      <c r="B72" s="29">
        <v>85212</v>
      </c>
      <c r="C72" s="30"/>
      <c r="D72" s="29" t="s">
        <v>92</v>
      </c>
      <c r="E72" s="31">
        <f>SUM(E73:E73)</f>
        <v>1661981</v>
      </c>
      <c r="F72" s="32">
        <f>SUM(F73:F73)</f>
        <v>1661981</v>
      </c>
      <c r="G72" s="27" t="s">
        <v>22</v>
      </c>
    </row>
    <row r="73" spans="1:7" ht="12.75">
      <c r="A73" s="28"/>
      <c r="B73" s="29"/>
      <c r="C73" s="30">
        <v>2010</v>
      </c>
      <c r="D73" s="29" t="s">
        <v>34</v>
      </c>
      <c r="E73" s="31">
        <v>1661981</v>
      </c>
      <c r="F73" s="32">
        <v>1661981</v>
      </c>
      <c r="G73" s="27" t="s">
        <v>22</v>
      </c>
    </row>
    <row r="74" spans="1:7" ht="12.75">
      <c r="A74" s="28"/>
      <c r="B74" s="29">
        <v>85213</v>
      </c>
      <c r="C74" s="30"/>
      <c r="D74" s="29" t="s">
        <v>93</v>
      </c>
      <c r="E74" s="31">
        <f>SUM(E75)</f>
        <v>9569</v>
      </c>
      <c r="F74" s="32">
        <f>SUM(F75)</f>
        <v>9569</v>
      </c>
      <c r="G74" s="27" t="s">
        <v>22</v>
      </c>
    </row>
    <row r="75" spans="1:7" ht="12.75">
      <c r="A75" s="28"/>
      <c r="B75" s="29"/>
      <c r="C75" s="30">
        <v>2010</v>
      </c>
      <c r="D75" s="29" t="s">
        <v>94</v>
      </c>
      <c r="E75" s="31">
        <v>9569</v>
      </c>
      <c r="F75" s="32">
        <v>9569</v>
      </c>
      <c r="G75" s="27" t="s">
        <v>22</v>
      </c>
    </row>
    <row r="76" spans="1:7" ht="12.75">
      <c r="A76" s="28"/>
      <c r="B76" s="29">
        <v>85214</v>
      </c>
      <c r="C76" s="30"/>
      <c r="D76" s="29" t="s">
        <v>95</v>
      </c>
      <c r="E76" s="31">
        <f>SUM(E77:E78)</f>
        <v>151024</v>
      </c>
      <c r="F76" s="32">
        <f>SUM(F77:F78)</f>
        <v>151024</v>
      </c>
      <c r="G76" s="27" t="s">
        <v>22</v>
      </c>
    </row>
    <row r="77" spans="1:7" ht="12.75">
      <c r="A77" s="28"/>
      <c r="B77" s="29"/>
      <c r="C77" s="30">
        <v>2010</v>
      </c>
      <c r="D77" s="29" t="s">
        <v>34</v>
      </c>
      <c r="E77" s="31">
        <v>84137</v>
      </c>
      <c r="F77" s="32">
        <v>84137</v>
      </c>
      <c r="G77" s="27" t="s">
        <v>22</v>
      </c>
    </row>
    <row r="78" spans="1:7" ht="12.75">
      <c r="A78" s="28"/>
      <c r="B78" s="29"/>
      <c r="C78" s="30">
        <v>2030</v>
      </c>
      <c r="D78" s="29" t="s">
        <v>96</v>
      </c>
      <c r="E78" s="31">
        <v>66887</v>
      </c>
      <c r="F78" s="32">
        <v>66887</v>
      </c>
      <c r="G78" s="27" t="s">
        <v>22</v>
      </c>
    </row>
    <row r="79" spans="1:7" ht="12.75">
      <c r="A79" s="28"/>
      <c r="B79" s="29">
        <v>85219</v>
      </c>
      <c r="C79" s="30"/>
      <c r="D79" s="29" t="s">
        <v>97</v>
      </c>
      <c r="E79" s="31">
        <f>SUM(E80)</f>
        <v>156169</v>
      </c>
      <c r="F79" s="32">
        <f>SUM(F80)</f>
        <v>156169</v>
      </c>
      <c r="G79" s="27" t="s">
        <v>22</v>
      </c>
    </row>
    <row r="80" spans="1:7" ht="12.75">
      <c r="A80" s="28"/>
      <c r="B80" s="29"/>
      <c r="C80" s="30">
        <v>2030</v>
      </c>
      <c r="D80" s="29" t="s">
        <v>98</v>
      </c>
      <c r="E80" s="31">
        <v>156169</v>
      </c>
      <c r="F80" s="32">
        <v>156169</v>
      </c>
      <c r="G80" s="27" t="s">
        <v>22</v>
      </c>
    </row>
    <row r="81" spans="1:7" ht="12.75">
      <c r="A81" s="41">
        <v>900</v>
      </c>
      <c r="B81" s="42" t="s">
        <v>28</v>
      </c>
      <c r="C81" s="43"/>
      <c r="D81" s="42" t="s">
        <v>12</v>
      </c>
      <c r="E81" s="44">
        <f>SUM(E84+E82)</f>
        <v>351000</v>
      </c>
      <c r="F81" s="45">
        <f>SUM(F84+F82)</f>
        <v>351000</v>
      </c>
      <c r="G81" s="46" t="s">
        <v>22</v>
      </c>
    </row>
    <row r="82" spans="1:7" ht="12.75">
      <c r="A82" s="28"/>
      <c r="B82" s="29">
        <v>90002</v>
      </c>
      <c r="C82" s="30" t="s">
        <v>28</v>
      </c>
      <c r="D82" s="29" t="s">
        <v>99</v>
      </c>
      <c r="E82" s="31">
        <f>SUM(E83)</f>
        <v>280000</v>
      </c>
      <c r="F82" s="32">
        <f>SUM(F83)</f>
        <v>280000</v>
      </c>
      <c r="G82" s="27" t="s">
        <v>22</v>
      </c>
    </row>
    <row r="83" spans="1:7" ht="12.75">
      <c r="A83" s="28"/>
      <c r="B83" s="29"/>
      <c r="C83" s="30" t="s">
        <v>87</v>
      </c>
      <c r="D83" s="29" t="s">
        <v>88</v>
      </c>
      <c r="E83" s="31">
        <v>280000</v>
      </c>
      <c r="F83" s="32">
        <v>280000</v>
      </c>
      <c r="G83" s="27" t="s">
        <v>22</v>
      </c>
    </row>
    <row r="84" spans="1:7" ht="12.75">
      <c r="A84" s="28"/>
      <c r="B84" s="29">
        <v>90095</v>
      </c>
      <c r="C84" s="30"/>
      <c r="D84" s="29" t="s">
        <v>100</v>
      </c>
      <c r="E84" s="31">
        <v>71000</v>
      </c>
      <c r="F84" s="32">
        <v>71000</v>
      </c>
      <c r="G84" s="27" t="s">
        <v>22</v>
      </c>
    </row>
    <row r="85" spans="1:7" ht="12.75">
      <c r="A85" s="28"/>
      <c r="B85" s="29"/>
      <c r="C85" s="30" t="s">
        <v>101</v>
      </c>
      <c r="D85" s="29" t="s">
        <v>102</v>
      </c>
      <c r="E85" s="31">
        <v>71000</v>
      </c>
      <c r="F85" s="32">
        <v>71000</v>
      </c>
      <c r="G85" s="27" t="s">
        <v>22</v>
      </c>
    </row>
    <row r="86" spans="1:7" ht="12.75">
      <c r="A86" s="41">
        <v>921</v>
      </c>
      <c r="B86" s="42"/>
      <c r="C86" s="43"/>
      <c r="D86" s="42" t="s">
        <v>13</v>
      </c>
      <c r="E86" s="44">
        <f>SUM(E90+E87)</f>
        <v>22000</v>
      </c>
      <c r="F86" s="45">
        <f>SUM(F87+F90)</f>
        <v>22000</v>
      </c>
      <c r="G86" s="46" t="s">
        <v>22</v>
      </c>
    </row>
    <row r="87" spans="1:7" ht="12.75">
      <c r="A87" s="28"/>
      <c r="B87" s="29">
        <v>92109</v>
      </c>
      <c r="C87" s="30"/>
      <c r="D87" s="29" t="s">
        <v>103</v>
      </c>
      <c r="E87" s="31">
        <f>SUM(E88:E89)</f>
        <v>18000</v>
      </c>
      <c r="F87" s="32">
        <f>SUM(F88:F89)</f>
        <v>18000</v>
      </c>
      <c r="G87" s="27" t="s">
        <v>22</v>
      </c>
    </row>
    <row r="88" spans="1:7" ht="12.75">
      <c r="A88" s="28"/>
      <c r="B88" s="29"/>
      <c r="C88" s="30" t="s">
        <v>29</v>
      </c>
      <c r="D88" s="29" t="s">
        <v>104</v>
      </c>
      <c r="E88" s="31">
        <v>13000</v>
      </c>
      <c r="F88" s="32">
        <v>13000</v>
      </c>
      <c r="G88" s="27" t="s">
        <v>22</v>
      </c>
    </row>
    <row r="89" spans="1:7" ht="12.75">
      <c r="A89" s="28"/>
      <c r="B89" s="29"/>
      <c r="C89" s="30" t="s">
        <v>101</v>
      </c>
      <c r="D89" s="29" t="s">
        <v>102</v>
      </c>
      <c r="E89" s="31">
        <v>5000</v>
      </c>
      <c r="F89" s="32">
        <v>5000</v>
      </c>
      <c r="G89" s="27" t="s">
        <v>22</v>
      </c>
    </row>
    <row r="90" spans="1:7" ht="12.75">
      <c r="A90" s="28"/>
      <c r="B90" s="29">
        <v>92195</v>
      </c>
      <c r="C90" s="30"/>
      <c r="D90" s="29" t="s">
        <v>100</v>
      </c>
      <c r="E90" s="31">
        <v>4000</v>
      </c>
      <c r="F90" s="32">
        <v>4000</v>
      </c>
      <c r="G90" s="27" t="s">
        <v>22</v>
      </c>
    </row>
    <row r="91" spans="1:7" ht="12.75">
      <c r="A91" s="28"/>
      <c r="B91" s="29"/>
      <c r="C91" s="30" t="s">
        <v>101</v>
      </c>
      <c r="D91" s="29" t="s">
        <v>102</v>
      </c>
      <c r="E91" s="31">
        <v>4000</v>
      </c>
      <c r="F91" s="32">
        <v>4000</v>
      </c>
      <c r="G91" s="54" t="s">
        <v>22</v>
      </c>
    </row>
    <row r="92" spans="1:7" ht="12.75">
      <c r="A92" s="354" t="s">
        <v>14</v>
      </c>
      <c r="B92" s="354"/>
      <c r="C92" s="354"/>
      <c r="D92" s="354"/>
      <c r="E92" s="322">
        <f>SUM(E6+E9+E14+E22+E28+E25+E56+E62+E68+E71+E81+E86)</f>
        <v>23994080</v>
      </c>
      <c r="F92" s="60">
        <f>SUM(F6+F9+F14+F22+F25+F28+F56+F62+F68+F71+F81+F86)</f>
        <v>22994080</v>
      </c>
      <c r="G92" s="61">
        <f>SUM(G9)</f>
        <v>1000000</v>
      </c>
    </row>
    <row r="93" spans="2:7" ht="12.75">
      <c r="B93" s="8"/>
      <c r="C93" s="62"/>
      <c r="D93" s="8"/>
      <c r="E93" s="63"/>
      <c r="F93" s="8"/>
      <c r="G93" s="8"/>
    </row>
    <row r="94" spans="1:7" ht="12.75">
      <c r="A94" s="9"/>
      <c r="B94" s="8"/>
      <c r="C94" s="62"/>
      <c r="D94" s="8"/>
      <c r="E94" s="63"/>
      <c r="F94" s="8"/>
      <c r="G94" s="8"/>
    </row>
    <row r="95" spans="2:7" ht="12.75">
      <c r="B95" s="64"/>
      <c r="C95" s="62"/>
      <c r="D95" s="8"/>
      <c r="E95" s="63"/>
      <c r="F95" s="8"/>
      <c r="G95" s="8"/>
    </row>
    <row r="96" spans="2:7" ht="12.75">
      <c r="B96" s="8"/>
      <c r="C96" s="62"/>
      <c r="D96" s="8"/>
      <c r="E96" s="63"/>
      <c r="F96" s="8"/>
      <c r="G96" s="8"/>
    </row>
    <row r="97" spans="2:7" ht="12.75">
      <c r="B97" s="8"/>
      <c r="C97" s="62"/>
      <c r="D97" s="8"/>
      <c r="E97" s="63"/>
      <c r="F97" s="8"/>
      <c r="G97" s="8"/>
    </row>
    <row r="98" spans="2:7" ht="12.75">
      <c r="B98" s="8"/>
      <c r="C98" s="62"/>
      <c r="D98" s="8"/>
      <c r="E98" s="63"/>
      <c r="F98" s="8"/>
      <c r="G98" s="8"/>
    </row>
    <row r="99" spans="2:7" ht="12.75">
      <c r="B99" s="8"/>
      <c r="C99" s="62"/>
      <c r="D99" s="8"/>
      <c r="E99" s="63"/>
      <c r="F99" s="8"/>
      <c r="G99" s="8"/>
    </row>
    <row r="100" spans="2:7" ht="12.75">
      <c r="B100" s="8"/>
      <c r="C100" s="62"/>
      <c r="D100" s="8"/>
      <c r="E100" s="63"/>
      <c r="F100" s="8"/>
      <c r="G100" s="8"/>
    </row>
    <row r="101" spans="2:7" ht="12.75">
      <c r="B101" s="8"/>
      <c r="C101" s="62"/>
      <c r="D101" s="8"/>
      <c r="E101" s="63"/>
      <c r="F101" s="8"/>
      <c r="G101" s="8"/>
    </row>
    <row r="102" spans="2:7" ht="12.75">
      <c r="B102" s="8"/>
      <c r="C102" s="62"/>
      <c r="D102" s="8"/>
      <c r="E102" s="63"/>
      <c r="F102" s="8"/>
      <c r="G102" s="8"/>
    </row>
    <row r="103" spans="2:7" ht="12.75">
      <c r="B103" s="8"/>
      <c r="C103" s="62"/>
      <c r="D103" s="8"/>
      <c r="E103" s="63"/>
      <c r="F103" s="8"/>
      <c r="G103" s="8"/>
    </row>
    <row r="104" spans="2:7" ht="12.75">
      <c r="B104" s="8"/>
      <c r="C104" s="62"/>
      <c r="D104" s="8"/>
      <c r="E104" s="63"/>
      <c r="F104" s="8"/>
      <c r="G104" s="8"/>
    </row>
    <row r="105" spans="2:7" ht="12.75">
      <c r="B105" s="8"/>
      <c r="C105" s="62"/>
      <c r="D105" s="8"/>
      <c r="E105" s="63"/>
      <c r="F105" s="8"/>
      <c r="G105" s="8"/>
    </row>
    <row r="106" spans="2:7" ht="12.75">
      <c r="B106" s="8"/>
      <c r="C106" s="62"/>
      <c r="D106" s="8"/>
      <c r="E106" s="63"/>
      <c r="F106" s="8"/>
      <c r="G106" s="8"/>
    </row>
    <row r="107" spans="2:7" ht="12.75">
      <c r="B107" s="8"/>
      <c r="C107" s="62"/>
      <c r="D107" s="8"/>
      <c r="E107" s="63"/>
      <c r="F107" s="8"/>
      <c r="G107" s="8"/>
    </row>
    <row r="108" spans="2:7" ht="12.75">
      <c r="B108" s="8"/>
      <c r="C108" s="62"/>
      <c r="D108" s="8"/>
      <c r="E108" s="63"/>
      <c r="F108" s="8"/>
      <c r="G108" s="8"/>
    </row>
    <row r="109" spans="2:7" ht="12.75">
      <c r="B109" s="8"/>
      <c r="C109" s="62"/>
      <c r="D109" s="8"/>
      <c r="E109" s="63"/>
      <c r="F109" s="8"/>
      <c r="G109" s="8"/>
    </row>
    <row r="110" spans="2:7" ht="12.75">
      <c r="B110" s="8"/>
      <c r="C110" s="62"/>
      <c r="D110" s="8"/>
      <c r="E110" s="63"/>
      <c r="F110" s="8"/>
      <c r="G110" s="8"/>
    </row>
    <row r="111" spans="2:7" ht="12.75">
      <c r="B111" s="8"/>
      <c r="C111" s="62"/>
      <c r="D111" s="8"/>
      <c r="E111" s="63"/>
      <c r="F111" s="8"/>
      <c r="G111" s="8"/>
    </row>
    <row r="112" spans="2:7" ht="12.75">
      <c r="B112" s="8"/>
      <c r="C112" s="62"/>
      <c r="D112" s="8"/>
      <c r="E112" s="63"/>
      <c r="F112" s="8"/>
      <c r="G112" s="8"/>
    </row>
    <row r="113" spans="2:7" ht="12.75">
      <c r="B113" s="8"/>
      <c r="C113" s="62"/>
      <c r="D113" s="8"/>
      <c r="E113" s="63"/>
      <c r="F113" s="8"/>
      <c r="G113" s="8"/>
    </row>
    <row r="114" spans="2:7" ht="12.75">
      <c r="B114" s="8"/>
      <c r="C114" s="62"/>
      <c r="D114" s="8"/>
      <c r="E114" s="63"/>
      <c r="F114" s="8"/>
      <c r="G114" s="8"/>
    </row>
    <row r="115" spans="2:7" ht="12.75">
      <c r="B115" s="8"/>
      <c r="C115" s="62"/>
      <c r="D115" s="8"/>
      <c r="E115" s="63"/>
      <c r="F115" s="8"/>
      <c r="G115" s="8"/>
    </row>
    <row r="116" spans="2:7" ht="12.75">
      <c r="B116" s="8"/>
      <c r="C116" s="62"/>
      <c r="D116" s="8"/>
      <c r="E116" s="63"/>
      <c r="F116" s="8"/>
      <c r="G116" s="8"/>
    </row>
    <row r="117" spans="2:7" ht="12.75">
      <c r="B117" s="8"/>
      <c r="C117" s="62"/>
      <c r="D117" s="8"/>
      <c r="E117" s="63"/>
      <c r="F117" s="8"/>
      <c r="G117" s="8"/>
    </row>
    <row r="118" ht="12.75">
      <c r="E118" s="65"/>
    </row>
    <row r="119" ht="12.75">
      <c r="E119" s="65"/>
    </row>
    <row r="120" ht="12.75">
      <c r="E120" s="65"/>
    </row>
    <row r="121" ht="12.75">
      <c r="E121" s="65"/>
    </row>
    <row r="122" ht="12.75">
      <c r="E122" s="65"/>
    </row>
    <row r="123" ht="12.75">
      <c r="E123" s="65"/>
    </row>
    <row r="124" ht="12.75">
      <c r="E124" s="65"/>
    </row>
    <row r="125" ht="12.75">
      <c r="E125" s="65"/>
    </row>
    <row r="126" ht="12.75">
      <c r="E126" s="65"/>
    </row>
    <row r="127" ht="12.75">
      <c r="E127" s="65"/>
    </row>
    <row r="128" ht="12.75">
      <c r="E128" s="65"/>
    </row>
    <row r="129" ht="12.75">
      <c r="E129" s="65"/>
    </row>
    <row r="130" ht="12.75">
      <c r="E130" s="65"/>
    </row>
    <row r="131" ht="12.75">
      <c r="E131" s="65"/>
    </row>
    <row r="132" ht="12.75">
      <c r="E132" s="65"/>
    </row>
    <row r="133" ht="12.75">
      <c r="E133" s="65"/>
    </row>
    <row r="134" ht="12.75">
      <c r="E134" s="65"/>
    </row>
    <row r="135" ht="12.75">
      <c r="E135" s="65"/>
    </row>
    <row r="136" ht="12.75">
      <c r="E136" s="65"/>
    </row>
    <row r="137" ht="12.75">
      <c r="E137" s="65"/>
    </row>
    <row r="138" ht="12.75">
      <c r="E138" s="65"/>
    </row>
    <row r="139" ht="12.75">
      <c r="E139" s="65"/>
    </row>
    <row r="140" ht="12.75">
      <c r="E140" s="65"/>
    </row>
    <row r="141" ht="12.75">
      <c r="E141" s="65"/>
    </row>
    <row r="142" ht="12.75">
      <c r="E142" s="65"/>
    </row>
    <row r="143" ht="12.75">
      <c r="E143" s="65"/>
    </row>
    <row r="144" ht="12.75">
      <c r="E144" s="65"/>
    </row>
    <row r="145" ht="12.75">
      <c r="E145" s="65"/>
    </row>
    <row r="146" ht="12.75">
      <c r="E146" s="65"/>
    </row>
    <row r="147" ht="12.75">
      <c r="E147" s="65"/>
    </row>
    <row r="148" ht="12.75">
      <c r="E148" s="65"/>
    </row>
    <row r="149" ht="12.75">
      <c r="E149" s="65"/>
    </row>
    <row r="150" ht="12.75">
      <c r="E150" s="65"/>
    </row>
    <row r="151" ht="12.75">
      <c r="E151" s="65"/>
    </row>
    <row r="152" ht="12.75">
      <c r="E152" s="65"/>
    </row>
    <row r="153" ht="12.75">
      <c r="E153" s="65"/>
    </row>
    <row r="154" ht="12.75">
      <c r="E154" s="65"/>
    </row>
    <row r="155" ht="12.75">
      <c r="E155" s="65"/>
    </row>
    <row r="156" ht="12.75">
      <c r="E156" s="65"/>
    </row>
    <row r="157" ht="12.75">
      <c r="E157" s="65"/>
    </row>
    <row r="158" ht="12.75">
      <c r="E158" s="65"/>
    </row>
    <row r="159" ht="12.75">
      <c r="E159" s="65"/>
    </row>
    <row r="160" ht="12.75">
      <c r="E160" s="65"/>
    </row>
    <row r="161" ht="12.75">
      <c r="E161" s="65"/>
    </row>
    <row r="162" ht="12.75">
      <c r="E162" s="65"/>
    </row>
    <row r="163" ht="12.75">
      <c r="E163" s="65"/>
    </row>
    <row r="164" ht="12.75">
      <c r="E164" s="65"/>
    </row>
    <row r="165" ht="12.75">
      <c r="E165" s="65"/>
    </row>
    <row r="166" ht="12.75">
      <c r="E166" s="65"/>
    </row>
    <row r="167" ht="12.75">
      <c r="E167" s="65"/>
    </row>
    <row r="168" ht="12.75">
      <c r="E168" s="65"/>
    </row>
    <row r="169" ht="12.75">
      <c r="E169" s="65"/>
    </row>
    <row r="170" ht="12.75">
      <c r="E170" s="65"/>
    </row>
    <row r="171" ht="12.75">
      <c r="E171" s="65"/>
    </row>
  </sheetData>
  <sheetProtection/>
  <mergeCells count="7">
    <mergeCell ref="A92:D92"/>
    <mergeCell ref="B1:E1"/>
    <mergeCell ref="A4:A5"/>
    <mergeCell ref="B4:B5"/>
    <mergeCell ref="C4:C5"/>
    <mergeCell ref="D4:D5"/>
    <mergeCell ref="E4:E5"/>
  </mergeCells>
  <printOptions/>
  <pageMargins left="0.07874015748031496" right="0" top="2.204724409448819" bottom="0.5905511811023623" header="0.5118110236220472" footer="0.5118110236220472"/>
  <pageSetup horizontalDpi="300" verticalDpi="300" orientation="landscape" paperSize="9" scale="105" r:id="rId3"/>
  <headerFooter alignWithMargins="0">
    <oddHeader>&amp;R&amp;9Załącznik nr 1
do uchwały  nr XIX/107/2008
Rady Miejskiej w  Rzgowie 
z dnia 18 stycznia 2008r.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="95" zoomScaleNormal="95" zoomScalePageLayoutView="0" workbookViewId="0" topLeftCell="E1">
      <selection activeCell="H10" sqref="H1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6.25390625" style="0" customWidth="1"/>
    <col min="5" max="5" width="45.125" style="0" customWidth="1"/>
    <col min="6" max="6" width="42.75390625" style="0" customWidth="1"/>
    <col min="7" max="7" width="15.75390625" style="0" customWidth="1"/>
  </cols>
  <sheetData>
    <row r="1" spans="1:7" ht="19.5" customHeight="1">
      <c r="A1" s="369" t="s">
        <v>358</v>
      </c>
      <c r="B1" s="369"/>
      <c r="C1" s="369"/>
      <c r="D1" s="369"/>
      <c r="E1" s="369"/>
      <c r="F1" s="369"/>
      <c r="G1" s="369"/>
    </row>
    <row r="2" spans="5:7" ht="19.5" customHeight="1">
      <c r="E2" s="256"/>
      <c r="F2" s="256"/>
      <c r="G2" s="256"/>
    </row>
    <row r="3" spans="5:7" ht="19.5" customHeight="1">
      <c r="E3" s="8"/>
      <c r="F3" s="8"/>
      <c r="G3" s="266" t="s">
        <v>168</v>
      </c>
    </row>
    <row r="4" spans="1:7" ht="19.5" customHeight="1">
      <c r="A4" s="358" t="s">
        <v>169</v>
      </c>
      <c r="B4" s="358" t="s">
        <v>1</v>
      </c>
      <c r="C4" s="358" t="s">
        <v>16</v>
      </c>
      <c r="D4" s="358" t="s">
        <v>171</v>
      </c>
      <c r="E4" s="359" t="s">
        <v>359</v>
      </c>
      <c r="F4" s="359" t="s">
        <v>360</v>
      </c>
      <c r="G4" s="359" t="s">
        <v>361</v>
      </c>
    </row>
    <row r="5" spans="1:7" ht="19.5" customHeight="1">
      <c r="A5" s="358"/>
      <c r="B5" s="358"/>
      <c r="C5" s="358"/>
      <c r="D5" s="358"/>
      <c r="E5" s="359"/>
      <c r="F5" s="359"/>
      <c r="G5" s="359"/>
    </row>
    <row r="6" spans="1:7" ht="19.5" customHeight="1">
      <c r="A6" s="358"/>
      <c r="B6" s="358"/>
      <c r="C6" s="358"/>
      <c r="D6" s="358"/>
      <c r="E6" s="359"/>
      <c r="F6" s="359"/>
      <c r="G6" s="359"/>
    </row>
    <row r="7" spans="1:7" ht="7.5" customHeight="1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  <c r="G7" s="126">
        <v>7</v>
      </c>
    </row>
    <row r="8" spans="1:7" ht="30" customHeight="1">
      <c r="A8" s="267">
        <v>1</v>
      </c>
      <c r="B8" s="267">
        <v>900</v>
      </c>
      <c r="C8" s="267">
        <v>90095</v>
      </c>
      <c r="D8" s="267">
        <v>2650</v>
      </c>
      <c r="E8" s="267" t="s">
        <v>362</v>
      </c>
      <c r="F8" s="267" t="s">
        <v>363</v>
      </c>
      <c r="G8" s="288">
        <v>180242</v>
      </c>
    </row>
    <row r="9" spans="1:7" ht="30" customHeight="1">
      <c r="A9" s="267"/>
      <c r="B9" s="267"/>
      <c r="C9" s="267"/>
      <c r="D9" s="267"/>
      <c r="E9" s="267"/>
      <c r="F9" s="267"/>
      <c r="G9" s="288"/>
    </row>
    <row r="10" spans="1:7" ht="30" customHeight="1">
      <c r="A10" s="267"/>
      <c r="B10" s="267"/>
      <c r="C10" s="267"/>
      <c r="D10" s="267"/>
      <c r="E10" s="267"/>
      <c r="F10" s="267"/>
      <c r="G10" s="288"/>
    </row>
    <row r="11" spans="1:7" ht="30" customHeight="1">
      <c r="A11" s="268"/>
      <c r="B11" s="268"/>
      <c r="C11" s="268"/>
      <c r="D11" s="268"/>
      <c r="E11" s="268"/>
      <c r="F11" s="268"/>
      <c r="G11" s="289"/>
    </row>
    <row r="12" spans="1:7" s="8" customFormat="1" ht="30" customHeight="1">
      <c r="A12" s="368" t="s">
        <v>196</v>
      </c>
      <c r="B12" s="368"/>
      <c r="C12" s="368"/>
      <c r="D12" s="368"/>
      <c r="E12" s="368"/>
      <c r="F12" s="269"/>
      <c r="G12" s="136">
        <f>SUM(G8:G8)</f>
        <v>180242</v>
      </c>
    </row>
    <row r="14" spans="1:2" ht="12.75">
      <c r="A14" s="9" t="s">
        <v>28</v>
      </c>
      <c r="B14" t="s">
        <v>28</v>
      </c>
    </row>
  </sheetData>
  <sheetProtection/>
  <mergeCells count="9">
    <mergeCell ref="A12:E12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landscape" paperSize="9" scale="90" r:id="rId1"/>
  <headerFooter alignWithMargins="0">
    <oddHeader>&amp;R&amp;9Załącznik nr 9
do uchwały nr.XIX/107/2008
Rady Miejskiej w Rzgowie
z dnia  18 stycznia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="95" zoomScaleNormal="95" zoomScalePageLayoutView="0" workbookViewId="0" topLeftCell="A1">
      <selection activeCell="E19" sqref="E19"/>
    </sheetView>
  </sheetViews>
  <sheetFormatPr defaultColWidth="9.00390625" defaultRowHeight="12.75"/>
  <cols>
    <col min="1" max="1" width="4.00390625" style="8" customWidth="1"/>
    <col min="2" max="2" width="8.125" style="8" customWidth="1"/>
    <col min="3" max="3" width="9.875" style="8" customWidth="1"/>
    <col min="4" max="4" width="5.75390625" style="8" customWidth="1"/>
    <col min="5" max="5" width="67.125" style="8" customWidth="1"/>
    <col min="6" max="6" width="22.375" style="8" customWidth="1"/>
    <col min="7" max="16384" width="9.125" style="8" customWidth="1"/>
  </cols>
  <sheetData>
    <row r="1" spans="1:6" ht="91.5" customHeight="1">
      <c r="A1" s="363" t="s">
        <v>364</v>
      </c>
      <c r="B1" s="363"/>
      <c r="C1" s="363"/>
      <c r="D1" s="363"/>
      <c r="E1" s="363"/>
      <c r="F1" s="363"/>
    </row>
    <row r="2" ht="19.5" customHeight="1">
      <c r="F2" s="266" t="s">
        <v>168</v>
      </c>
    </row>
    <row r="3" spans="1:6" ht="19.5" customHeight="1">
      <c r="A3" s="270" t="s">
        <v>169</v>
      </c>
      <c r="B3" s="270" t="s">
        <v>1</v>
      </c>
      <c r="C3" s="270" t="s">
        <v>16</v>
      </c>
      <c r="D3" s="270" t="s">
        <v>17</v>
      </c>
      <c r="E3" s="270" t="s">
        <v>365</v>
      </c>
      <c r="F3" s="270" t="s">
        <v>366</v>
      </c>
    </row>
    <row r="4" spans="1:6" ht="12.75" customHeight="1">
      <c r="A4" s="271">
        <v>1</v>
      </c>
      <c r="B4" s="271">
        <v>2</v>
      </c>
      <c r="C4" s="271">
        <v>3</v>
      </c>
      <c r="D4" s="271">
        <v>4</v>
      </c>
      <c r="E4" s="271">
        <v>5</v>
      </c>
      <c r="F4" s="271">
        <v>6</v>
      </c>
    </row>
    <row r="5" spans="1:6" ht="27" customHeight="1">
      <c r="A5" s="272">
        <v>1</v>
      </c>
      <c r="B5" s="273">
        <v>750</v>
      </c>
      <c r="C5" s="273">
        <v>75020</v>
      </c>
      <c r="D5" s="273">
        <v>2710</v>
      </c>
      <c r="E5" s="273" t="s">
        <v>367</v>
      </c>
      <c r="F5" s="274">
        <v>87950</v>
      </c>
    </row>
    <row r="6" spans="1:6" ht="21.75" customHeight="1">
      <c r="A6" s="275">
        <v>2</v>
      </c>
      <c r="B6" s="276">
        <v>750</v>
      </c>
      <c r="C6" s="276">
        <v>75020</v>
      </c>
      <c r="D6" s="276">
        <v>6300</v>
      </c>
      <c r="E6" s="276" t="s">
        <v>368</v>
      </c>
      <c r="F6" s="277">
        <v>12050</v>
      </c>
    </row>
    <row r="7" spans="1:6" ht="31.5" customHeight="1">
      <c r="A7" s="278">
        <v>3</v>
      </c>
      <c r="B7" s="279">
        <v>851</v>
      </c>
      <c r="C7" s="279">
        <v>85195</v>
      </c>
      <c r="D7" s="279">
        <v>2560</v>
      </c>
      <c r="E7" s="280" t="s">
        <v>369</v>
      </c>
      <c r="F7" s="281">
        <v>26000</v>
      </c>
    </row>
    <row r="8" spans="1:6" ht="31.5" customHeight="1">
      <c r="A8" s="275">
        <v>4</v>
      </c>
      <c r="B8" s="282">
        <v>851</v>
      </c>
      <c r="C8" s="282">
        <v>85154</v>
      </c>
      <c r="D8" s="282">
        <v>2820</v>
      </c>
      <c r="E8" s="282" t="s">
        <v>431</v>
      </c>
      <c r="F8" s="283">
        <v>20000</v>
      </c>
    </row>
    <row r="9" spans="1:6" ht="31.5" customHeight="1">
      <c r="A9" s="275">
        <v>5</v>
      </c>
      <c r="B9" s="282">
        <v>852</v>
      </c>
      <c r="C9" s="282">
        <v>85295</v>
      </c>
      <c r="D9" s="282">
        <v>2830</v>
      </c>
      <c r="E9" s="282" t="s">
        <v>370</v>
      </c>
      <c r="F9" s="283">
        <v>27000</v>
      </c>
    </row>
    <row r="10" spans="1:6" ht="30" customHeight="1">
      <c r="A10" s="275">
        <v>6</v>
      </c>
      <c r="B10" s="276">
        <v>921</v>
      </c>
      <c r="C10" s="276">
        <v>92109</v>
      </c>
      <c r="D10" s="276">
        <v>2480</v>
      </c>
      <c r="E10" s="276" t="s">
        <v>371</v>
      </c>
      <c r="F10" s="277">
        <v>388000</v>
      </c>
    </row>
    <row r="11" spans="1:6" ht="30" customHeight="1">
      <c r="A11" s="275">
        <v>7</v>
      </c>
      <c r="B11" s="276">
        <v>921</v>
      </c>
      <c r="C11" s="276">
        <v>92116</v>
      </c>
      <c r="D11" s="276">
        <v>2480</v>
      </c>
      <c r="E11" s="276" t="s">
        <v>372</v>
      </c>
      <c r="F11" s="277">
        <v>141680</v>
      </c>
    </row>
    <row r="12" spans="1:6" ht="30" customHeight="1">
      <c r="A12" s="284">
        <v>8</v>
      </c>
      <c r="B12" s="285">
        <v>926</v>
      </c>
      <c r="C12" s="285">
        <v>92605</v>
      </c>
      <c r="D12" s="285">
        <v>2820</v>
      </c>
      <c r="E12" s="285" t="s">
        <v>280</v>
      </c>
      <c r="F12" s="286">
        <v>207000</v>
      </c>
    </row>
    <row r="13" spans="1:6" ht="30" customHeight="1">
      <c r="A13" s="354" t="s">
        <v>196</v>
      </c>
      <c r="B13" s="354"/>
      <c r="C13" s="354"/>
      <c r="D13" s="354"/>
      <c r="E13" s="354"/>
      <c r="F13" s="287">
        <f>SUM(F5:F12)</f>
        <v>909680</v>
      </c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</sheetData>
  <sheetProtection/>
  <mergeCells count="2">
    <mergeCell ref="A1:F1"/>
    <mergeCell ref="A13:E13"/>
  </mergeCells>
  <printOptions horizontalCentered="1"/>
  <pageMargins left="0.5513888888888889" right="0.5118055555555556" top="1.8895833333333334" bottom="0.19652777777777777" header="0.19652777777777777" footer="0.5118055555555556"/>
  <pageSetup horizontalDpi="300" verticalDpi="300" orientation="landscape" paperSize="9" scale="95" r:id="rId1"/>
  <headerFooter alignWithMargins="0">
    <oddHeader>&amp;R&amp;9Załącznik nr 10
do uchwały nr XIX/107/2008
Rady Miejskiej w Rzgowie
z dnia  18 stycznia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="95" zoomScaleNormal="95" zoomScalePageLayoutView="0" workbookViewId="0" topLeftCell="A1">
      <selection activeCell="C4" sqref="C4"/>
    </sheetView>
  </sheetViews>
  <sheetFormatPr defaultColWidth="9.00390625" defaultRowHeight="12.75"/>
  <cols>
    <col min="1" max="2" width="5.25390625" style="8" customWidth="1"/>
    <col min="3" max="3" width="63.125" style="8" customWidth="1"/>
    <col min="4" max="4" width="17.75390625" style="8" customWidth="1"/>
    <col min="5" max="16384" width="9.125" style="8" customWidth="1"/>
  </cols>
  <sheetData>
    <row r="1" spans="1:11" ht="19.5" customHeight="1">
      <c r="A1" s="362" t="s">
        <v>373</v>
      </c>
      <c r="B1" s="362"/>
      <c r="C1" s="362"/>
      <c r="D1" s="362"/>
      <c r="E1" s="256"/>
      <c r="F1" s="256"/>
      <c r="G1" s="256"/>
      <c r="H1" s="256"/>
      <c r="I1" s="256"/>
      <c r="J1" s="256"/>
      <c r="K1" s="256"/>
    </row>
    <row r="2" spans="1:8" ht="19.5" customHeight="1">
      <c r="A2" s="362" t="s">
        <v>374</v>
      </c>
      <c r="B2" s="362"/>
      <c r="C2" s="362"/>
      <c r="D2" s="362"/>
      <c r="E2" s="256"/>
      <c r="F2" s="256"/>
      <c r="G2" s="256"/>
      <c r="H2" s="256"/>
    </row>
    <row r="3" ht="18">
      <c r="C3" s="290" t="s">
        <v>407</v>
      </c>
    </row>
    <row r="4" ht="12.75">
      <c r="D4" s="122" t="s">
        <v>168</v>
      </c>
    </row>
    <row r="5" spans="1:11" ht="19.5" customHeight="1">
      <c r="A5" s="3" t="s">
        <v>169</v>
      </c>
      <c r="B5" s="3" t="s">
        <v>375</v>
      </c>
      <c r="C5" s="3" t="s">
        <v>324</v>
      </c>
      <c r="D5" s="3" t="s">
        <v>376</v>
      </c>
      <c r="E5" s="291"/>
      <c r="F5" s="291"/>
      <c r="G5" s="291"/>
      <c r="H5" s="291"/>
      <c r="I5" s="291"/>
      <c r="J5" s="292"/>
      <c r="K5" s="292"/>
    </row>
    <row r="6" spans="1:11" ht="19.5" customHeight="1">
      <c r="A6" s="7" t="s">
        <v>355</v>
      </c>
      <c r="B6" s="7"/>
      <c r="C6" s="293" t="s">
        <v>345</v>
      </c>
      <c r="D6" s="253">
        <v>20000</v>
      </c>
      <c r="E6" s="291"/>
      <c r="F6" s="291"/>
      <c r="G6" s="291"/>
      <c r="H6" s="291"/>
      <c r="I6" s="291"/>
      <c r="J6" s="292"/>
      <c r="K6" s="292"/>
    </row>
    <row r="7" spans="1:11" ht="19.5" customHeight="1">
      <c r="A7" s="7" t="s">
        <v>377</v>
      </c>
      <c r="B7" s="7"/>
      <c r="C7" s="293" t="s">
        <v>346</v>
      </c>
      <c r="D7" s="253">
        <v>85000</v>
      </c>
      <c r="E7" s="291"/>
      <c r="F7" s="291"/>
      <c r="G7" s="291"/>
      <c r="H7" s="291"/>
      <c r="I7" s="291"/>
      <c r="J7" s="292"/>
      <c r="K7" s="292"/>
    </row>
    <row r="8" spans="1:11" ht="19.5" customHeight="1">
      <c r="A8" s="308"/>
      <c r="B8" s="311" t="s">
        <v>82</v>
      </c>
      <c r="C8" s="309" t="s">
        <v>433</v>
      </c>
      <c r="D8" s="310">
        <v>85000</v>
      </c>
      <c r="E8" s="291"/>
      <c r="F8" s="291"/>
      <c r="G8" s="291"/>
      <c r="H8" s="291"/>
      <c r="I8" s="291"/>
      <c r="J8" s="292"/>
      <c r="K8" s="292"/>
    </row>
    <row r="9" spans="1:11" ht="19.5" customHeight="1">
      <c r="A9" s="7" t="s">
        <v>378</v>
      </c>
      <c r="B9" s="7"/>
      <c r="C9" s="293" t="s">
        <v>347</v>
      </c>
      <c r="D9" s="253">
        <f>SUM(D10:D14)</f>
        <v>100000</v>
      </c>
      <c r="E9" s="291"/>
      <c r="F9" s="291"/>
      <c r="G9" s="291"/>
      <c r="H9" s="291"/>
      <c r="I9" s="291"/>
      <c r="J9" s="292"/>
      <c r="K9" s="292"/>
    </row>
    <row r="10" spans="1:11" ht="19.5" customHeight="1">
      <c r="A10" s="308"/>
      <c r="B10" s="308">
        <v>4210</v>
      </c>
      <c r="C10" s="309" t="s">
        <v>408</v>
      </c>
      <c r="D10" s="310">
        <v>31000</v>
      </c>
      <c r="E10" s="291"/>
      <c r="F10" s="291"/>
      <c r="G10" s="291"/>
      <c r="H10" s="291"/>
      <c r="I10" s="291"/>
      <c r="J10" s="292"/>
      <c r="K10" s="292"/>
    </row>
    <row r="11" spans="1:11" ht="19.5" customHeight="1">
      <c r="A11" s="308"/>
      <c r="B11" s="308">
        <v>4210</v>
      </c>
      <c r="C11" s="309" t="s">
        <v>409</v>
      </c>
      <c r="D11" s="310">
        <v>12000</v>
      </c>
      <c r="E11" s="291"/>
      <c r="F11" s="291"/>
      <c r="G11" s="291"/>
      <c r="H11" s="291"/>
      <c r="I11" s="291"/>
      <c r="J11" s="292"/>
      <c r="K11" s="292"/>
    </row>
    <row r="12" spans="1:11" ht="19.5" customHeight="1">
      <c r="A12" s="308"/>
      <c r="B12" s="308">
        <v>4210</v>
      </c>
      <c r="C12" s="309" t="s">
        <v>410</v>
      </c>
      <c r="D12" s="310">
        <v>10000</v>
      </c>
      <c r="E12" s="291"/>
      <c r="F12" s="291"/>
      <c r="G12" s="291"/>
      <c r="H12" s="291"/>
      <c r="I12" s="291"/>
      <c r="J12" s="292"/>
      <c r="K12" s="292"/>
    </row>
    <row r="13" spans="1:11" ht="19.5" customHeight="1">
      <c r="A13" s="308"/>
      <c r="B13" s="308">
        <v>4300</v>
      </c>
      <c r="C13" s="309" t="s">
        <v>409</v>
      </c>
      <c r="D13" s="310">
        <v>7000</v>
      </c>
      <c r="E13" s="291" t="s">
        <v>28</v>
      </c>
      <c r="F13" s="291"/>
      <c r="G13" s="291"/>
      <c r="H13" s="291"/>
      <c r="I13" s="291"/>
      <c r="J13" s="292"/>
      <c r="K13" s="292"/>
    </row>
    <row r="14" spans="1:11" ht="19.5" customHeight="1">
      <c r="A14" s="308"/>
      <c r="B14" s="308">
        <v>4300</v>
      </c>
      <c r="C14" s="309" t="s">
        <v>432</v>
      </c>
      <c r="D14" s="310">
        <v>40000</v>
      </c>
      <c r="E14" s="291"/>
      <c r="F14" s="291"/>
      <c r="G14" s="291"/>
      <c r="H14" s="291"/>
      <c r="I14" s="291"/>
      <c r="J14" s="292"/>
      <c r="K14" s="292"/>
    </row>
    <row r="15" spans="1:11" ht="19.5" customHeight="1">
      <c r="A15" s="7" t="s">
        <v>379</v>
      </c>
      <c r="B15" s="7"/>
      <c r="C15" s="293" t="s">
        <v>380</v>
      </c>
      <c r="D15" s="253">
        <v>5000</v>
      </c>
      <c r="E15" s="291"/>
      <c r="F15" s="291"/>
      <c r="G15" s="291"/>
      <c r="H15" s="291"/>
      <c r="I15" s="291"/>
      <c r="J15" s="292"/>
      <c r="K15" s="292"/>
    </row>
    <row r="16" spans="1:11" ht="15">
      <c r="A16" s="291"/>
      <c r="B16" s="291"/>
      <c r="C16" s="291"/>
      <c r="D16" s="291"/>
      <c r="E16" s="291"/>
      <c r="F16" s="291"/>
      <c r="G16" s="291"/>
      <c r="H16" s="291"/>
      <c r="I16" s="291"/>
      <c r="J16" s="292"/>
      <c r="K16" s="292"/>
    </row>
    <row r="17" spans="1:11" ht="15">
      <c r="A17" s="291"/>
      <c r="B17" s="291"/>
      <c r="C17" s="291"/>
      <c r="D17" s="291"/>
      <c r="E17" s="291"/>
      <c r="F17" s="291"/>
      <c r="G17" s="291"/>
      <c r="H17" s="291"/>
      <c r="I17" s="291"/>
      <c r="J17" s="292"/>
      <c r="K17" s="292"/>
    </row>
    <row r="18" spans="1:11" ht="15">
      <c r="A18" s="291"/>
      <c r="B18" s="291"/>
      <c r="C18" s="291"/>
      <c r="D18" s="291"/>
      <c r="E18" s="291"/>
      <c r="F18" s="291"/>
      <c r="G18" s="291"/>
      <c r="H18" s="291"/>
      <c r="I18" s="291"/>
      <c r="J18" s="292"/>
      <c r="K18" s="292"/>
    </row>
    <row r="19" spans="1:11" ht="15">
      <c r="A19" s="291"/>
      <c r="B19" s="291"/>
      <c r="C19" s="291"/>
      <c r="D19" s="291"/>
      <c r="E19" s="291"/>
      <c r="F19" s="291"/>
      <c r="G19" s="291"/>
      <c r="H19" s="291"/>
      <c r="I19" s="291"/>
      <c r="J19" s="292"/>
      <c r="K19" s="292"/>
    </row>
    <row r="20" spans="1:11" ht="15">
      <c r="A20" s="291"/>
      <c r="B20" s="291"/>
      <c r="C20" s="291"/>
      <c r="D20" s="291"/>
      <c r="E20" s="291"/>
      <c r="F20" s="291"/>
      <c r="G20" s="291"/>
      <c r="H20" s="291"/>
      <c r="I20" s="291"/>
      <c r="J20" s="292"/>
      <c r="K20" s="292"/>
    </row>
    <row r="21" spans="1:11" ht="15">
      <c r="A21" s="291"/>
      <c r="B21" s="291"/>
      <c r="C21" s="291"/>
      <c r="D21" s="291"/>
      <c r="E21" s="291"/>
      <c r="F21" s="291"/>
      <c r="G21" s="291"/>
      <c r="H21" s="291"/>
      <c r="I21" s="291"/>
      <c r="J21" s="292"/>
      <c r="K21" s="292"/>
    </row>
    <row r="22" spans="1:11" ht="15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</row>
    <row r="23" spans="1:11" ht="15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</row>
    <row r="24" spans="1:11" ht="15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</row>
    <row r="25" spans="1:11" ht="15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mergeCells count="2">
    <mergeCell ref="A1:D1"/>
    <mergeCell ref="A2:D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r:id="rId1"/>
  <headerFooter alignWithMargins="0">
    <oddHeader>&amp;RZałącznik nr 8
 do uchwały nr XIX/107/2008
Rady Miejskiej w Rzgowie
z dnia  18 stycznia 2008r.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1">
      <selection activeCell="E1" sqref="E1:E4"/>
    </sheetView>
  </sheetViews>
  <sheetFormatPr defaultColWidth="11.75390625" defaultRowHeight="12.75"/>
  <cols>
    <col min="3" max="3" width="11.875" style="0" customWidth="1"/>
    <col min="4" max="4" width="20.625" style="0" customWidth="1"/>
    <col min="5" max="5" width="25.00390625" style="0" customWidth="1"/>
  </cols>
  <sheetData>
    <row r="1" spans="5:6" ht="12.75">
      <c r="E1" t="s">
        <v>381</v>
      </c>
      <c r="F1" t="s">
        <v>28</v>
      </c>
    </row>
    <row r="2" spans="5:6" ht="12.75">
      <c r="E2" t="s">
        <v>443</v>
      </c>
      <c r="F2" t="s">
        <v>28</v>
      </c>
    </row>
    <row r="3" spans="1:6" ht="12.75">
      <c r="A3" s="374"/>
      <c r="B3" s="374"/>
      <c r="C3" s="374"/>
      <c r="E3" t="s">
        <v>382</v>
      </c>
      <c r="F3" t="s">
        <v>28</v>
      </c>
    </row>
    <row r="4" spans="1:6" ht="12.75">
      <c r="A4" s="294"/>
      <c r="B4" s="294"/>
      <c r="C4" s="294"/>
      <c r="E4" t="s">
        <v>444</v>
      </c>
      <c r="F4" t="s">
        <v>28</v>
      </c>
    </row>
    <row r="5" spans="1:6" ht="12.75">
      <c r="A5" s="294"/>
      <c r="B5" s="294"/>
      <c r="C5" s="294"/>
      <c r="F5" t="s">
        <v>28</v>
      </c>
    </row>
    <row r="6" ht="12.75">
      <c r="F6" t="s">
        <v>28</v>
      </c>
    </row>
    <row r="7" spans="1:5" ht="18.75">
      <c r="A7" s="375" t="s">
        <v>383</v>
      </c>
      <c r="B7" s="375"/>
      <c r="C7" s="375"/>
      <c r="D7" s="375"/>
      <c r="E7" s="375"/>
    </row>
    <row r="8" spans="1:5" ht="18.75">
      <c r="A8" s="295" t="s">
        <v>384</v>
      </c>
      <c r="B8" s="295" t="s">
        <v>16</v>
      </c>
      <c r="C8" s="295" t="s">
        <v>17</v>
      </c>
      <c r="D8" s="295" t="s">
        <v>385</v>
      </c>
      <c r="E8" s="295" t="s">
        <v>386</v>
      </c>
    </row>
    <row r="9" spans="1:5" ht="56.25">
      <c r="A9" s="296">
        <v>750</v>
      </c>
      <c r="B9" s="296">
        <v>75011</v>
      </c>
      <c r="C9" s="296">
        <v>2350</v>
      </c>
      <c r="D9" s="297" t="s">
        <v>387</v>
      </c>
      <c r="E9" s="298">
        <v>30000</v>
      </c>
    </row>
    <row r="10" spans="1:5" ht="75">
      <c r="A10" s="296">
        <v>750</v>
      </c>
      <c r="B10" s="296">
        <v>75011</v>
      </c>
      <c r="C10" s="296">
        <v>2350</v>
      </c>
      <c r="D10" s="297" t="s">
        <v>388</v>
      </c>
      <c r="E10" s="298">
        <v>200</v>
      </c>
    </row>
    <row r="11" spans="1:5" ht="15.75">
      <c r="A11" s="376" t="s">
        <v>389</v>
      </c>
      <c r="B11" s="376"/>
      <c r="C11" s="376"/>
      <c r="D11" s="376"/>
      <c r="E11" s="299">
        <f>SUM(E9:E10)</f>
        <v>30200</v>
      </c>
    </row>
    <row r="12" spans="1:5" ht="12.75">
      <c r="A12" s="300"/>
      <c r="B12" s="300"/>
      <c r="C12" s="300"/>
      <c r="D12" s="300"/>
      <c r="E12" s="300"/>
    </row>
    <row r="22" ht="12.75">
      <c r="G22" t="s">
        <v>28</v>
      </c>
    </row>
  </sheetData>
  <sheetProtection/>
  <mergeCells count="3">
    <mergeCell ref="A3:C3"/>
    <mergeCell ref="A7:E7"/>
    <mergeCell ref="A11:D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 xml:space="preserve">&amp;C&amp;"Times New Roman,Normalny"&amp;12 </oddHeader>
    <oddFooter xml:space="preserve">&amp;C&amp;"Times New Roman,Normalny"&amp;12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95" zoomScaleNormal="95" zoomScalePageLayoutView="0" workbookViewId="0" topLeftCell="A2">
      <selection activeCell="G15" sqref="G15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3.00390625" style="0" customWidth="1"/>
  </cols>
  <sheetData>
    <row r="1" spans="1:6" ht="18">
      <c r="A1" s="362" t="s">
        <v>390</v>
      </c>
      <c r="B1" s="362"/>
      <c r="C1" s="362"/>
      <c r="D1" s="362"/>
      <c r="E1" s="362"/>
      <c r="F1" s="362"/>
    </row>
    <row r="2" spans="1:6" ht="15" customHeight="1">
      <c r="A2" s="256"/>
      <c r="B2" s="256"/>
      <c r="C2" s="256"/>
      <c r="D2" s="256"/>
      <c r="E2" s="256"/>
      <c r="F2" s="256"/>
    </row>
    <row r="3" spans="1:6" ht="12.75">
      <c r="A3" s="8"/>
      <c r="B3" s="8"/>
      <c r="C3" s="8"/>
      <c r="D3" s="8"/>
      <c r="E3" s="8"/>
      <c r="F3" s="301" t="s">
        <v>168</v>
      </c>
    </row>
    <row r="4" spans="1:6" s="143" customFormat="1" ht="19.5" customHeight="1">
      <c r="A4" s="302" t="s">
        <v>169</v>
      </c>
      <c r="B4" s="302" t="s">
        <v>1</v>
      </c>
      <c r="C4" s="302" t="s">
        <v>16</v>
      </c>
      <c r="D4" s="302" t="s">
        <v>17</v>
      </c>
      <c r="E4" s="302" t="s">
        <v>391</v>
      </c>
      <c r="F4" s="302" t="s">
        <v>386</v>
      </c>
    </row>
    <row r="5" spans="1:6" ht="7.5" customHeight="1">
      <c r="A5" s="126">
        <v>1</v>
      </c>
      <c r="B5" s="126">
        <v>2</v>
      </c>
      <c r="C5" s="126">
        <v>3</v>
      </c>
      <c r="D5" s="126">
        <v>4</v>
      </c>
      <c r="E5" s="126">
        <v>5</v>
      </c>
      <c r="F5" s="126">
        <v>6</v>
      </c>
    </row>
    <row r="6" spans="1:6" ht="30" customHeight="1">
      <c r="A6" s="129">
        <v>1</v>
      </c>
      <c r="B6" s="129">
        <v>750</v>
      </c>
      <c r="C6" s="129">
        <v>75095</v>
      </c>
      <c r="D6" s="129"/>
      <c r="E6" s="129" t="s">
        <v>392</v>
      </c>
      <c r="F6" s="303">
        <v>3000</v>
      </c>
    </row>
    <row r="7" spans="1:6" ht="30" customHeight="1">
      <c r="A7" s="6">
        <v>2</v>
      </c>
      <c r="B7" s="6">
        <v>750</v>
      </c>
      <c r="C7" s="6">
        <v>75095</v>
      </c>
      <c r="D7" s="6"/>
      <c r="E7" s="6" t="s">
        <v>393</v>
      </c>
      <c r="F7" s="304">
        <v>3000</v>
      </c>
    </row>
    <row r="8" spans="1:6" ht="30" customHeight="1">
      <c r="A8" s="6">
        <v>3</v>
      </c>
      <c r="B8" s="6">
        <v>750</v>
      </c>
      <c r="C8" s="6">
        <v>75095</v>
      </c>
      <c r="D8" s="6"/>
      <c r="E8" s="6" t="s">
        <v>394</v>
      </c>
      <c r="F8" s="304">
        <v>3000</v>
      </c>
    </row>
    <row r="9" spans="1:6" ht="30" customHeight="1">
      <c r="A9" s="6">
        <v>4</v>
      </c>
      <c r="B9" s="6">
        <v>750</v>
      </c>
      <c r="C9" s="6">
        <v>75095</v>
      </c>
      <c r="D9" s="6"/>
      <c r="E9" s="172" t="s">
        <v>395</v>
      </c>
      <c r="F9" s="304">
        <v>3000</v>
      </c>
    </row>
    <row r="10" spans="1:6" ht="30" customHeight="1">
      <c r="A10" s="178">
        <v>5</v>
      </c>
      <c r="B10" s="178">
        <v>750</v>
      </c>
      <c r="C10" s="178">
        <v>75095</v>
      </c>
      <c r="D10" s="178"/>
      <c r="E10" s="178" t="s">
        <v>396</v>
      </c>
      <c r="F10" s="305">
        <v>3600</v>
      </c>
    </row>
    <row r="11" spans="1:6" ht="30" customHeight="1">
      <c r="A11" s="178">
        <v>6</v>
      </c>
      <c r="B11" s="178">
        <v>750</v>
      </c>
      <c r="C11" s="178">
        <v>75095</v>
      </c>
      <c r="D11" s="178"/>
      <c r="E11" s="306" t="s">
        <v>397</v>
      </c>
      <c r="F11" s="305">
        <v>3000</v>
      </c>
    </row>
    <row r="12" spans="1:6" ht="30" customHeight="1">
      <c r="A12" s="178">
        <v>7</v>
      </c>
      <c r="B12" s="178">
        <v>750</v>
      </c>
      <c r="C12" s="178">
        <v>75095</v>
      </c>
      <c r="D12" s="178"/>
      <c r="E12" s="178" t="s">
        <v>398</v>
      </c>
      <c r="F12" s="305">
        <v>3000</v>
      </c>
    </row>
    <row r="13" spans="1:6" ht="30" customHeight="1">
      <c r="A13" s="178">
        <v>8</v>
      </c>
      <c r="B13" s="178">
        <v>750</v>
      </c>
      <c r="C13" s="178">
        <v>75095</v>
      </c>
      <c r="D13" s="178"/>
      <c r="E13" s="178" t="s">
        <v>399</v>
      </c>
      <c r="F13" s="305">
        <v>3000</v>
      </c>
    </row>
    <row r="14" spans="1:6" ht="30" customHeight="1">
      <c r="A14" s="178">
        <v>9</v>
      </c>
      <c r="B14" s="178">
        <v>750</v>
      </c>
      <c r="C14" s="178">
        <v>75095</v>
      </c>
      <c r="D14" s="178"/>
      <c r="E14" s="178" t="s">
        <v>400</v>
      </c>
      <c r="F14" s="305">
        <v>3000</v>
      </c>
    </row>
    <row r="15" spans="1:6" ht="30" customHeight="1">
      <c r="A15" s="178">
        <v>10</v>
      </c>
      <c r="B15" s="178">
        <v>750</v>
      </c>
      <c r="C15" s="178">
        <v>75095</v>
      </c>
      <c r="D15" s="178"/>
      <c r="E15" s="178" t="s">
        <v>401</v>
      </c>
      <c r="F15" s="305">
        <v>3000</v>
      </c>
    </row>
    <row r="16" spans="1:6" ht="30" customHeight="1">
      <c r="A16" s="178">
        <v>11</v>
      </c>
      <c r="B16" s="178">
        <v>750</v>
      </c>
      <c r="C16" s="178">
        <v>75095</v>
      </c>
      <c r="D16" s="178"/>
      <c r="E16" s="178" t="s">
        <v>402</v>
      </c>
      <c r="F16" s="305">
        <v>3600</v>
      </c>
    </row>
    <row r="17" spans="1:6" ht="30" customHeight="1">
      <c r="A17" s="178">
        <v>12</v>
      </c>
      <c r="B17" s="178">
        <v>750</v>
      </c>
      <c r="C17" s="178">
        <v>75095</v>
      </c>
      <c r="D17" s="178"/>
      <c r="E17" s="178" t="s">
        <v>403</v>
      </c>
      <c r="F17" s="305">
        <v>3000</v>
      </c>
    </row>
    <row r="18" spans="1:6" ht="30" customHeight="1">
      <c r="A18" s="178">
        <v>13</v>
      </c>
      <c r="B18" s="178">
        <v>750</v>
      </c>
      <c r="C18" s="178">
        <v>75095</v>
      </c>
      <c r="D18" s="178"/>
      <c r="E18" s="178" t="s">
        <v>404</v>
      </c>
      <c r="F18" s="305">
        <v>3500</v>
      </c>
    </row>
    <row r="19" spans="1:6" ht="30" customHeight="1">
      <c r="A19" s="178">
        <v>14</v>
      </c>
      <c r="B19" s="178">
        <v>750</v>
      </c>
      <c r="C19" s="178">
        <v>75095</v>
      </c>
      <c r="D19" s="178"/>
      <c r="E19" s="178" t="s">
        <v>405</v>
      </c>
      <c r="F19" s="305">
        <v>3500</v>
      </c>
    </row>
    <row r="20" spans="1:6" ht="19.5" customHeight="1">
      <c r="A20" s="364" t="s">
        <v>196</v>
      </c>
      <c r="B20" s="364"/>
      <c r="C20" s="364"/>
      <c r="D20" s="364"/>
      <c r="E20" s="364"/>
      <c r="F20" s="136">
        <f>SUM(F6:F19)</f>
        <v>44200</v>
      </c>
    </row>
    <row r="21" ht="12.75">
      <c r="F21" s="307"/>
    </row>
    <row r="22" ht="12.75">
      <c r="A22" s="9"/>
    </row>
  </sheetData>
  <sheetProtection/>
  <mergeCells count="2">
    <mergeCell ref="A1:F1"/>
    <mergeCell ref="A20:E20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12
do uchwały nr XIX/107/2008
Rady Miejskiej  w Rzgowie
z dnia  18 stycznia 2008r.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7"/>
  <sheetViews>
    <sheetView zoomScale="95" zoomScaleNormal="95" zoomScalePageLayoutView="0" workbookViewId="0" topLeftCell="A34">
      <selection activeCell="P78" sqref="P78"/>
    </sheetView>
  </sheetViews>
  <sheetFormatPr defaultColWidth="9.00390625" defaultRowHeight="12.75"/>
  <cols>
    <col min="1" max="1" width="5.75390625" style="8" customWidth="1"/>
    <col min="2" max="2" width="7.125" style="8" customWidth="1"/>
    <col min="3" max="3" width="5.25390625" style="8" customWidth="1"/>
    <col min="4" max="4" width="27.375" style="8" customWidth="1"/>
    <col min="5" max="6" width="11.625" style="8" customWidth="1"/>
    <col min="7" max="7" width="12.625" style="8" customWidth="1"/>
    <col min="8" max="8" width="11.625" style="8" customWidth="1"/>
    <col min="9" max="9" width="10.75390625" style="8" customWidth="1"/>
    <col min="10" max="10" width="10.375" style="8" customWidth="1"/>
    <col min="11" max="11" width="10.75390625" style="8" customWidth="1"/>
    <col min="12" max="12" width="11.625" style="8" customWidth="1"/>
    <col min="13" max="13" width="10.75390625" style="8" customWidth="1"/>
    <col min="14" max="14" width="12.25390625" style="8" customWidth="1"/>
    <col min="15" max="15" width="9.625" style="0" customWidth="1"/>
    <col min="16" max="16" width="12.125" style="0" customWidth="1"/>
  </cols>
  <sheetData>
    <row r="1" spans="1:14" ht="18">
      <c r="A1" s="362" t="s">
        <v>127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7" ht="18">
      <c r="A2" s="66"/>
      <c r="B2" s="66"/>
      <c r="C2" s="66"/>
      <c r="D2" s="66"/>
      <c r="E2" s="66"/>
      <c r="F2" s="66"/>
      <c r="G2" s="66"/>
    </row>
    <row r="3" spans="1:14" ht="12.75">
      <c r="A3" s="67"/>
      <c r="B3" s="67"/>
      <c r="C3" s="67"/>
      <c r="D3" s="67"/>
      <c r="E3" s="67"/>
      <c r="F3" s="67"/>
      <c r="H3" s="68"/>
      <c r="I3" s="68"/>
      <c r="J3" s="68"/>
      <c r="K3" s="68"/>
      <c r="L3" s="68"/>
      <c r="M3" s="68"/>
      <c r="N3" s="69" t="s">
        <v>0</v>
      </c>
    </row>
    <row r="4" spans="1:16" s="78" customFormat="1" ht="18.75" customHeight="1">
      <c r="A4" s="360" t="s">
        <v>1</v>
      </c>
      <c r="B4" s="360" t="s">
        <v>128</v>
      </c>
      <c r="C4" s="360" t="s">
        <v>17</v>
      </c>
      <c r="D4" s="360" t="s">
        <v>105</v>
      </c>
      <c r="E4" s="360" t="s">
        <v>129</v>
      </c>
      <c r="F4" s="360" t="s">
        <v>106</v>
      </c>
      <c r="G4" s="360"/>
      <c r="H4" s="360"/>
      <c r="I4" s="360"/>
      <c r="J4" s="360"/>
      <c r="K4" s="360"/>
      <c r="L4" s="360"/>
      <c r="M4" s="360"/>
      <c r="N4" s="360"/>
      <c r="O4" s="79"/>
      <c r="P4" s="80"/>
    </row>
    <row r="5" spans="1:16" s="78" customFormat="1" ht="20.25" customHeight="1">
      <c r="A5" s="360"/>
      <c r="B5" s="360"/>
      <c r="C5" s="360"/>
      <c r="D5" s="360"/>
      <c r="E5" s="360"/>
      <c r="F5" s="360" t="s">
        <v>107</v>
      </c>
      <c r="G5" s="360" t="s">
        <v>19</v>
      </c>
      <c r="H5" s="360"/>
      <c r="I5" s="360"/>
      <c r="J5" s="360"/>
      <c r="K5" s="360"/>
      <c r="L5" s="360"/>
      <c r="M5" s="360"/>
      <c r="N5" s="360" t="s">
        <v>108</v>
      </c>
      <c r="O5" s="81" t="s">
        <v>130</v>
      </c>
      <c r="P5" s="82"/>
    </row>
    <row r="6" spans="1:22" s="78" customFormat="1" ht="48.75" customHeight="1">
      <c r="A6" s="360"/>
      <c r="B6" s="360"/>
      <c r="C6" s="360"/>
      <c r="D6" s="360"/>
      <c r="E6" s="360"/>
      <c r="F6" s="360"/>
      <c r="G6" s="70" t="s">
        <v>109</v>
      </c>
      <c r="H6" s="70" t="s">
        <v>110</v>
      </c>
      <c r="I6" s="70" t="s">
        <v>111</v>
      </c>
      <c r="J6" s="70" t="s">
        <v>112</v>
      </c>
      <c r="K6" s="70" t="s">
        <v>113</v>
      </c>
      <c r="L6" s="70" t="s">
        <v>114</v>
      </c>
      <c r="M6" s="70" t="s">
        <v>115</v>
      </c>
      <c r="N6" s="360"/>
      <c r="O6" s="83" t="s">
        <v>131</v>
      </c>
      <c r="P6" s="84"/>
      <c r="V6" s="78" t="s">
        <v>28</v>
      </c>
    </row>
    <row r="7" spans="1:16" s="78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85">
        <v>15</v>
      </c>
      <c r="P7" s="86"/>
    </row>
    <row r="8" spans="1:36" s="78" customFormat="1" ht="12.75">
      <c r="A8" s="87" t="s">
        <v>116</v>
      </c>
      <c r="B8" s="88"/>
      <c r="C8" s="89"/>
      <c r="D8" s="89" t="s">
        <v>117</v>
      </c>
      <c r="E8" s="90">
        <f>SUM(F8+N8)</f>
        <v>547000</v>
      </c>
      <c r="F8" s="90">
        <f>SUM(F9:F11)</f>
        <v>185000</v>
      </c>
      <c r="G8" s="90" t="s">
        <v>28</v>
      </c>
      <c r="H8" s="90"/>
      <c r="I8" s="90"/>
      <c r="J8" s="90"/>
      <c r="K8" s="90"/>
      <c r="L8" s="90">
        <f>SUM(L9:L11)</f>
        <v>185000</v>
      </c>
      <c r="M8" s="90"/>
      <c r="N8" s="90">
        <f>SUM(N9)</f>
        <v>362000</v>
      </c>
      <c r="O8" s="91"/>
      <c r="P8" s="92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</row>
    <row r="9" spans="1:36" s="78" customFormat="1" ht="25.5">
      <c r="A9" s="94"/>
      <c r="B9" s="95" t="s">
        <v>132</v>
      </c>
      <c r="C9" s="96"/>
      <c r="D9" s="96" t="s">
        <v>133</v>
      </c>
      <c r="E9" s="97">
        <f>SUM(N9)</f>
        <v>362000</v>
      </c>
      <c r="F9" s="97"/>
      <c r="G9" s="97"/>
      <c r="H9" s="97"/>
      <c r="I9" s="97"/>
      <c r="J9" s="97"/>
      <c r="K9" s="97"/>
      <c r="L9" s="97"/>
      <c r="M9" s="97"/>
      <c r="N9" s="97">
        <v>362000</v>
      </c>
      <c r="O9" s="98"/>
      <c r="P9" s="99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36" s="78" customFormat="1" ht="12.75">
      <c r="A10" s="72"/>
      <c r="B10" s="100" t="s">
        <v>134</v>
      </c>
      <c r="C10" s="73"/>
      <c r="D10" s="73" t="s">
        <v>135</v>
      </c>
      <c r="E10" s="101">
        <f>SUM(F10)</f>
        <v>10000</v>
      </c>
      <c r="F10" s="101">
        <f>SUM(G10:L10)</f>
        <v>10000</v>
      </c>
      <c r="G10" s="101" t="s">
        <v>28</v>
      </c>
      <c r="H10" s="101" t="s">
        <v>28</v>
      </c>
      <c r="I10" s="101"/>
      <c r="J10" s="101"/>
      <c r="K10" s="101"/>
      <c r="L10" s="101">
        <v>10000</v>
      </c>
      <c r="M10" s="101"/>
      <c r="N10" s="101"/>
      <c r="O10" s="98"/>
      <c r="P10" s="99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1:36" s="78" customFormat="1" ht="12.75">
      <c r="A11" s="72"/>
      <c r="B11" s="100" t="s">
        <v>136</v>
      </c>
      <c r="C11" s="73"/>
      <c r="D11" s="73" t="s">
        <v>100</v>
      </c>
      <c r="E11" s="101">
        <f>SUM(F11)</f>
        <v>175000</v>
      </c>
      <c r="F11" s="101">
        <f>SUM(G11:L11)</f>
        <v>175000</v>
      </c>
      <c r="G11" s="101"/>
      <c r="H11" s="101"/>
      <c r="I11" s="101"/>
      <c r="J11" s="101"/>
      <c r="K11" s="101"/>
      <c r="L11" s="101">
        <v>175000</v>
      </c>
      <c r="M11" s="101"/>
      <c r="N11" s="101"/>
      <c r="O11" s="98"/>
      <c r="P11" s="99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36" s="78" customFormat="1" ht="12.75">
      <c r="A12" s="102">
        <v>600</v>
      </c>
      <c r="B12" s="102"/>
      <c r="C12" s="103"/>
      <c r="D12" s="103" t="s">
        <v>118</v>
      </c>
      <c r="E12" s="104">
        <f>SUM(E13:E15)</f>
        <v>4301937</v>
      </c>
      <c r="F12" s="104">
        <f>SUM(F13:F15)</f>
        <v>1691937</v>
      </c>
      <c r="G12" s="104">
        <f>SUM(G13:G15)</f>
        <v>270000</v>
      </c>
      <c r="H12" s="104">
        <f>SUM(H13:H15)</f>
        <v>52000</v>
      </c>
      <c r="I12" s="104" t="s">
        <v>28</v>
      </c>
      <c r="J12" s="104"/>
      <c r="K12" s="104"/>
      <c r="L12" s="104">
        <f>SUM(L13:L15)</f>
        <v>1369937</v>
      </c>
      <c r="M12" s="104"/>
      <c r="N12" s="104">
        <f>SUM(N13:N15)</f>
        <v>2610000</v>
      </c>
      <c r="O12" s="98"/>
      <c r="P12" s="99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s="78" customFormat="1" ht="12.75">
      <c r="A13" s="72"/>
      <c r="B13" s="72">
        <v>60004</v>
      </c>
      <c r="C13" s="73"/>
      <c r="D13" s="73" t="s">
        <v>137</v>
      </c>
      <c r="E13" s="101">
        <f>SUM(F13)</f>
        <v>750000</v>
      </c>
      <c r="F13" s="101">
        <f>SUM(G13:L13)</f>
        <v>750000</v>
      </c>
      <c r="G13" s="101"/>
      <c r="H13" s="101"/>
      <c r="I13" s="101"/>
      <c r="J13" s="101"/>
      <c r="K13" s="101"/>
      <c r="L13" s="101">
        <v>750000</v>
      </c>
      <c r="M13" s="101"/>
      <c r="N13" s="101"/>
      <c r="O13" s="98"/>
      <c r="P13" s="99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s="78" customFormat="1" ht="12.75">
      <c r="A14" s="72"/>
      <c r="B14" s="72">
        <v>60014</v>
      </c>
      <c r="C14" s="73"/>
      <c r="D14" s="73" t="s">
        <v>23</v>
      </c>
      <c r="E14" s="101">
        <f>SUM(L14+N14)</f>
        <v>1321937</v>
      </c>
      <c r="F14" s="101">
        <f>SUM(G14:L14)</f>
        <v>269937</v>
      </c>
      <c r="G14" s="101"/>
      <c r="H14" s="101"/>
      <c r="I14" s="101"/>
      <c r="J14" s="101"/>
      <c r="K14" s="101"/>
      <c r="L14" s="101">
        <v>269937</v>
      </c>
      <c r="M14" s="101"/>
      <c r="N14" s="101">
        <v>1052000</v>
      </c>
      <c r="O14" s="98"/>
      <c r="P14" s="99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s="78" customFormat="1" ht="12.75">
      <c r="A15" s="72"/>
      <c r="B15" s="72">
        <v>60016</v>
      </c>
      <c r="C15" s="73"/>
      <c r="D15" s="73" t="s">
        <v>138</v>
      </c>
      <c r="E15" s="101">
        <f>SUM(F15+N15)</f>
        <v>2230000</v>
      </c>
      <c r="F15" s="101">
        <f>SUM(G15:L15)</f>
        <v>672000</v>
      </c>
      <c r="G15" s="101">
        <v>270000</v>
      </c>
      <c r="H15" s="101">
        <v>52000</v>
      </c>
      <c r="I15" s="101"/>
      <c r="J15" s="101"/>
      <c r="K15" s="101"/>
      <c r="L15" s="101">
        <v>350000</v>
      </c>
      <c r="M15" s="101"/>
      <c r="N15" s="101">
        <v>1558000</v>
      </c>
      <c r="O15" s="98"/>
      <c r="P15" s="99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6" s="78" customFormat="1" ht="12.75">
      <c r="A16" s="102">
        <v>700</v>
      </c>
      <c r="B16" s="102"/>
      <c r="C16" s="103"/>
      <c r="D16" s="103" t="s">
        <v>4</v>
      </c>
      <c r="E16" s="104">
        <f>SUM(F16+N16)</f>
        <v>1120000</v>
      </c>
      <c r="F16" s="104">
        <v>240000</v>
      </c>
      <c r="G16" s="104"/>
      <c r="H16" s="104"/>
      <c r="I16" s="104"/>
      <c r="J16" s="104"/>
      <c r="K16" s="104"/>
      <c r="L16" s="104">
        <v>240000</v>
      </c>
      <c r="M16" s="104"/>
      <c r="N16" s="104">
        <f>SUM(N17)</f>
        <v>880000</v>
      </c>
      <c r="O16" s="98"/>
      <c r="P16" s="99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s="78" customFormat="1" ht="25.5">
      <c r="A17" s="72"/>
      <c r="B17" s="72">
        <v>70005</v>
      </c>
      <c r="C17" s="73"/>
      <c r="D17" s="73" t="s">
        <v>25</v>
      </c>
      <c r="E17" s="101">
        <f>SUM(F17+N17)</f>
        <v>1120000</v>
      </c>
      <c r="F17" s="101">
        <f>SUM(G17:L17)</f>
        <v>240000</v>
      </c>
      <c r="G17" s="101"/>
      <c r="H17" s="101"/>
      <c r="I17" s="101"/>
      <c r="J17" s="101"/>
      <c r="K17" s="101"/>
      <c r="L17" s="101">
        <v>240000</v>
      </c>
      <c r="M17" s="101"/>
      <c r="N17" s="101">
        <v>880000</v>
      </c>
      <c r="O17" s="98"/>
      <c r="P17" s="99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s="78" customFormat="1" ht="12.75">
      <c r="A18" s="102">
        <v>710</v>
      </c>
      <c r="B18" s="102"/>
      <c r="C18" s="103"/>
      <c r="D18" s="103" t="s">
        <v>119</v>
      </c>
      <c r="E18" s="104">
        <f>SUM(E19)</f>
        <v>50000</v>
      </c>
      <c r="F18" s="104">
        <f>SUM(F19)</f>
        <v>50000</v>
      </c>
      <c r="G18" s="104"/>
      <c r="H18" s="104"/>
      <c r="I18" s="104"/>
      <c r="J18" s="104"/>
      <c r="K18" s="104"/>
      <c r="L18" s="104">
        <f>SUM(L19)</f>
        <v>50000</v>
      </c>
      <c r="M18" s="104"/>
      <c r="N18" s="104"/>
      <c r="O18" s="98"/>
      <c r="P18" s="99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s="78" customFormat="1" ht="25.5">
      <c r="A19" s="72"/>
      <c r="B19" s="72">
        <v>71004</v>
      </c>
      <c r="C19" s="73"/>
      <c r="D19" s="73" t="s">
        <v>139</v>
      </c>
      <c r="E19" s="101">
        <f>SUM(F19)</f>
        <v>50000</v>
      </c>
      <c r="F19" s="101">
        <f aca="true" t="shared" si="0" ref="F19:F28">SUM(G19:L19)</f>
        <v>50000</v>
      </c>
      <c r="G19" s="101"/>
      <c r="H19" s="101"/>
      <c r="I19" s="101"/>
      <c r="J19" s="101"/>
      <c r="K19" s="101"/>
      <c r="L19" s="101">
        <v>50000</v>
      </c>
      <c r="M19" s="101"/>
      <c r="N19" s="101"/>
      <c r="O19" s="98"/>
      <c r="P19" s="99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1:36" s="78" customFormat="1" ht="12.75">
      <c r="A20" s="105">
        <v>750</v>
      </c>
      <c r="B20" s="105"/>
      <c r="C20" s="106"/>
      <c r="D20" s="106" t="s">
        <v>32</v>
      </c>
      <c r="E20" s="107">
        <f>SUM(F20+N20)</f>
        <v>4884930</v>
      </c>
      <c r="F20" s="107">
        <f t="shared" si="0"/>
        <v>4365880</v>
      </c>
      <c r="G20" s="107">
        <f>SUM(G21:G26)</f>
        <v>2544075</v>
      </c>
      <c r="H20" s="107">
        <f>SUM(H21:H26)</f>
        <v>487220</v>
      </c>
      <c r="I20" s="107">
        <f>SUM(I22)</f>
        <v>87950</v>
      </c>
      <c r="J20" s="107"/>
      <c r="K20" s="107"/>
      <c r="L20" s="107">
        <f>SUM(L21:L26)</f>
        <v>1246635</v>
      </c>
      <c r="M20" s="107"/>
      <c r="N20" s="107">
        <f>SUM(N21:N26)</f>
        <v>519050</v>
      </c>
      <c r="O20" s="98"/>
      <c r="P20" s="99">
        <f>SUM(P22)</f>
        <v>12050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  <row r="21" spans="1:36" s="78" customFormat="1" ht="12.75">
      <c r="A21" s="74"/>
      <c r="B21" s="74">
        <v>75011</v>
      </c>
      <c r="C21" s="75"/>
      <c r="D21" s="75" t="s">
        <v>33</v>
      </c>
      <c r="E21" s="108">
        <f>SUM(F21)</f>
        <v>70614</v>
      </c>
      <c r="F21" s="108">
        <f t="shared" si="0"/>
        <v>70614</v>
      </c>
      <c r="G21" s="108">
        <v>57655</v>
      </c>
      <c r="H21" s="108">
        <v>11324</v>
      </c>
      <c r="I21" s="108"/>
      <c r="J21" s="108"/>
      <c r="K21" s="108"/>
      <c r="L21" s="108">
        <v>1635</v>
      </c>
      <c r="M21" s="108"/>
      <c r="N21" s="108"/>
      <c r="O21" s="98"/>
      <c r="P21" s="99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s="78" customFormat="1" ht="12.75">
      <c r="A22" s="74"/>
      <c r="B22" s="74">
        <v>75020</v>
      </c>
      <c r="C22" s="75"/>
      <c r="D22" s="75" t="s">
        <v>36</v>
      </c>
      <c r="E22" s="108">
        <f>SUM(F22+N22)</f>
        <v>120616</v>
      </c>
      <c r="F22" s="108">
        <f t="shared" si="0"/>
        <v>108566</v>
      </c>
      <c r="G22" s="108">
        <v>17220</v>
      </c>
      <c r="H22" s="108">
        <v>3396</v>
      </c>
      <c r="I22" s="108">
        <v>87950</v>
      </c>
      <c r="J22" s="108"/>
      <c r="K22" s="108"/>
      <c r="L22" s="108" t="s">
        <v>28</v>
      </c>
      <c r="M22" s="108"/>
      <c r="N22" s="108">
        <v>12050</v>
      </c>
      <c r="O22" s="98"/>
      <c r="P22" s="99">
        <v>12050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</row>
    <row r="23" spans="1:36" s="78" customFormat="1" ht="12.75">
      <c r="A23" s="74"/>
      <c r="B23" s="74">
        <v>75022</v>
      </c>
      <c r="C23" s="75"/>
      <c r="D23" s="75" t="s">
        <v>140</v>
      </c>
      <c r="E23" s="108">
        <f>SUM(F23)</f>
        <v>130000</v>
      </c>
      <c r="F23" s="108">
        <f t="shared" si="0"/>
        <v>130000</v>
      </c>
      <c r="G23" s="108"/>
      <c r="H23" s="108"/>
      <c r="I23" s="108"/>
      <c r="J23" s="108"/>
      <c r="K23" s="108"/>
      <c r="L23" s="108">
        <v>130000</v>
      </c>
      <c r="M23" s="108"/>
      <c r="N23" s="108"/>
      <c r="O23" s="98"/>
      <c r="P23" s="99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s="78" customFormat="1" ht="12.75">
      <c r="A24" s="74"/>
      <c r="B24" s="74">
        <v>75023</v>
      </c>
      <c r="C24" s="75"/>
      <c r="D24" s="75" t="s">
        <v>141</v>
      </c>
      <c r="E24" s="108">
        <f>SUM(F24+N24)</f>
        <v>3815700</v>
      </c>
      <c r="F24" s="108">
        <f t="shared" si="0"/>
        <v>3308700</v>
      </c>
      <c r="G24" s="108">
        <v>2103200</v>
      </c>
      <c r="H24" s="108">
        <v>400500</v>
      </c>
      <c r="I24" s="108"/>
      <c r="J24" s="108"/>
      <c r="K24" s="108"/>
      <c r="L24" s="108">
        <v>805000</v>
      </c>
      <c r="M24" s="108"/>
      <c r="N24" s="108">
        <v>507000</v>
      </c>
      <c r="O24" s="98"/>
      <c r="P24" s="99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</row>
    <row r="25" spans="1:36" s="78" customFormat="1" ht="12.75">
      <c r="A25" s="74"/>
      <c r="B25" s="74">
        <v>75075</v>
      </c>
      <c r="C25" s="75"/>
      <c r="D25" s="75" t="s">
        <v>37</v>
      </c>
      <c r="E25" s="108">
        <f>SUM(F25)</f>
        <v>150000</v>
      </c>
      <c r="F25" s="108">
        <f t="shared" si="0"/>
        <v>150000</v>
      </c>
      <c r="G25" s="108"/>
      <c r="H25" s="108"/>
      <c r="I25" s="108"/>
      <c r="J25" s="108"/>
      <c r="K25" s="108"/>
      <c r="L25" s="108">
        <v>150000</v>
      </c>
      <c r="M25" s="108"/>
      <c r="N25" s="108"/>
      <c r="O25" s="98"/>
      <c r="P25" s="99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s="78" customFormat="1" ht="12.75">
      <c r="A26" s="74"/>
      <c r="B26" s="74">
        <v>75095</v>
      </c>
      <c r="C26" s="75"/>
      <c r="D26" s="75" t="s">
        <v>100</v>
      </c>
      <c r="E26" s="108">
        <f>SUM(F26)</f>
        <v>598000</v>
      </c>
      <c r="F26" s="108">
        <f t="shared" si="0"/>
        <v>598000</v>
      </c>
      <c r="G26" s="108">
        <v>366000</v>
      </c>
      <c r="H26" s="108">
        <v>72000</v>
      </c>
      <c r="I26" s="108"/>
      <c r="J26" s="108"/>
      <c r="K26" s="108"/>
      <c r="L26" s="108">
        <v>160000</v>
      </c>
      <c r="M26" s="108"/>
      <c r="N26" s="108"/>
      <c r="O26" s="98"/>
      <c r="P26" s="99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s="78" customFormat="1" ht="55.5" customHeight="1">
      <c r="A27" s="105">
        <v>751</v>
      </c>
      <c r="B27" s="105"/>
      <c r="C27" s="77"/>
      <c r="D27" s="77" t="s">
        <v>120</v>
      </c>
      <c r="E27" s="107">
        <f>SUM(F27)</f>
        <v>1449</v>
      </c>
      <c r="F27" s="107">
        <f t="shared" si="0"/>
        <v>1449</v>
      </c>
      <c r="G27" s="107">
        <f>SUM(G28)</f>
        <v>1211</v>
      </c>
      <c r="H27" s="107">
        <v>238</v>
      </c>
      <c r="I27" s="107"/>
      <c r="J27" s="107"/>
      <c r="K27" s="107"/>
      <c r="L27" s="107">
        <f>SUM(L28)</f>
        <v>0</v>
      </c>
      <c r="M27" s="107"/>
      <c r="N27" s="108"/>
      <c r="O27" s="98"/>
      <c r="P27" s="99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</row>
    <row r="28" spans="1:36" s="78" customFormat="1" ht="38.25">
      <c r="A28" s="74"/>
      <c r="B28" s="74">
        <v>75101</v>
      </c>
      <c r="C28" s="76"/>
      <c r="D28" s="76" t="s">
        <v>40</v>
      </c>
      <c r="E28" s="108">
        <f>SUM(F28)</f>
        <v>1449</v>
      </c>
      <c r="F28" s="108">
        <f t="shared" si="0"/>
        <v>1449</v>
      </c>
      <c r="G28" s="108">
        <v>1211</v>
      </c>
      <c r="H28" s="108">
        <v>238</v>
      </c>
      <c r="I28" s="108"/>
      <c r="J28" s="108"/>
      <c r="K28" s="108"/>
      <c r="L28" s="108" t="s">
        <v>28</v>
      </c>
      <c r="M28" s="108"/>
      <c r="N28" s="108"/>
      <c r="O28" s="98"/>
      <c r="P28" s="99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1:36" s="78" customFormat="1" ht="25.5">
      <c r="A29" s="105">
        <v>754</v>
      </c>
      <c r="B29" s="105"/>
      <c r="C29" s="77"/>
      <c r="D29" s="77" t="s">
        <v>121</v>
      </c>
      <c r="E29" s="107">
        <f>SUM(E30:E34)</f>
        <v>952570</v>
      </c>
      <c r="F29" s="107">
        <f>SUM(F30:F34)</f>
        <v>592570</v>
      </c>
      <c r="G29" s="107"/>
      <c r="H29" s="107"/>
      <c r="I29" s="107"/>
      <c r="J29" s="107"/>
      <c r="K29" s="107"/>
      <c r="L29" s="107">
        <f>SUM(L30:L34)</f>
        <v>592570</v>
      </c>
      <c r="M29" s="107"/>
      <c r="N29" s="107">
        <f>SUM(N31:N34)</f>
        <v>360000</v>
      </c>
      <c r="O29" s="98"/>
      <c r="P29" s="99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1:36" s="78" customFormat="1" ht="12.75">
      <c r="A30" s="74"/>
      <c r="B30" s="74">
        <v>75405</v>
      </c>
      <c r="C30" s="76"/>
      <c r="D30" s="76" t="s">
        <v>142</v>
      </c>
      <c r="E30" s="108">
        <f>SUM(F30)</f>
        <v>130000</v>
      </c>
      <c r="F30" s="108">
        <f>SUM(G30:L30)</f>
        <v>130000</v>
      </c>
      <c r="G30" s="108"/>
      <c r="H30" s="108"/>
      <c r="I30" s="108"/>
      <c r="J30" s="108"/>
      <c r="K30" s="108"/>
      <c r="L30" s="108">
        <v>130000</v>
      </c>
      <c r="M30" s="108"/>
      <c r="N30" s="108"/>
      <c r="O30" s="98"/>
      <c r="P30" s="99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</row>
    <row r="31" spans="1:36" s="78" customFormat="1" ht="12.75">
      <c r="A31" s="74"/>
      <c r="B31" s="74">
        <v>75412</v>
      </c>
      <c r="C31" s="76"/>
      <c r="D31" s="76" t="s">
        <v>143</v>
      </c>
      <c r="E31" s="109">
        <f>SUM(F31+N31)</f>
        <v>635000</v>
      </c>
      <c r="F31" s="109">
        <f>SUM(G31:L31)</f>
        <v>275000</v>
      </c>
      <c r="G31" s="109"/>
      <c r="H31" s="109"/>
      <c r="I31" s="109"/>
      <c r="J31" s="109"/>
      <c r="K31" s="109"/>
      <c r="L31" s="109">
        <v>275000</v>
      </c>
      <c r="M31" s="109"/>
      <c r="N31" s="109">
        <v>360000</v>
      </c>
      <c r="O31" s="98"/>
      <c r="P31" s="99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s="78" customFormat="1" ht="12.75">
      <c r="A32" s="74"/>
      <c r="B32" s="74">
        <v>75414</v>
      </c>
      <c r="C32" s="76"/>
      <c r="D32" s="76" t="s">
        <v>41</v>
      </c>
      <c r="E32" s="109">
        <f>SUM(F32)</f>
        <v>1570</v>
      </c>
      <c r="F32" s="109">
        <f>SUM(G32:L32)</f>
        <v>1570</v>
      </c>
      <c r="G32" s="109"/>
      <c r="H32" s="109"/>
      <c r="I32" s="109"/>
      <c r="J32" s="109"/>
      <c r="K32" s="109"/>
      <c r="L32" s="109">
        <v>1570</v>
      </c>
      <c r="M32" s="109"/>
      <c r="N32" s="109"/>
      <c r="O32" s="98"/>
      <c r="P32" s="99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s="78" customFormat="1" ht="12.75">
      <c r="A33" s="74"/>
      <c r="B33" s="74">
        <v>75421</v>
      </c>
      <c r="C33" s="76"/>
      <c r="D33" s="76" t="s">
        <v>144</v>
      </c>
      <c r="E33" s="109">
        <f>SUM(F33)</f>
        <v>96000</v>
      </c>
      <c r="F33" s="109">
        <f>SUM(L33)</f>
        <v>96000</v>
      </c>
      <c r="G33" s="109"/>
      <c r="H33" s="109"/>
      <c r="I33" s="109"/>
      <c r="J33" s="109"/>
      <c r="K33" s="109"/>
      <c r="L33" s="109">
        <v>96000</v>
      </c>
      <c r="M33" s="109"/>
      <c r="N33" s="109"/>
      <c r="O33" s="98"/>
      <c r="P33" s="99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</row>
    <row r="34" spans="1:36" s="78" customFormat="1" ht="12.75">
      <c r="A34" s="74"/>
      <c r="B34" s="74">
        <v>75495</v>
      </c>
      <c r="C34" s="76"/>
      <c r="D34" s="76" t="s">
        <v>100</v>
      </c>
      <c r="E34" s="109">
        <f>SUM(F34)</f>
        <v>90000</v>
      </c>
      <c r="F34" s="109">
        <f>SUM(G34:L34)</f>
        <v>90000</v>
      </c>
      <c r="G34" s="109"/>
      <c r="H34" s="109"/>
      <c r="I34" s="109"/>
      <c r="J34" s="109"/>
      <c r="K34" s="109"/>
      <c r="L34" s="109">
        <v>90000</v>
      </c>
      <c r="M34" s="109"/>
      <c r="N34" s="109"/>
      <c r="O34" s="98"/>
      <c r="P34" s="99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s="78" customFormat="1" ht="63.75">
      <c r="A35" s="105">
        <v>756</v>
      </c>
      <c r="B35" s="105"/>
      <c r="C35" s="77"/>
      <c r="D35" s="77" t="s">
        <v>122</v>
      </c>
      <c r="E35" s="110">
        <f>SUM(E36)</f>
        <v>240000</v>
      </c>
      <c r="F35" s="110">
        <f>SUM(F36)</f>
        <v>240000</v>
      </c>
      <c r="G35" s="110">
        <f>SUM(G36)</f>
        <v>110000</v>
      </c>
      <c r="H35" s="110">
        <f>SUM(H36)</f>
        <v>10000</v>
      </c>
      <c r="I35" s="110"/>
      <c r="J35" s="110"/>
      <c r="K35" s="110"/>
      <c r="L35" s="110">
        <f>SUM(L36)</f>
        <v>120000</v>
      </c>
      <c r="M35" s="110"/>
      <c r="N35" s="110" t="s">
        <v>28</v>
      </c>
      <c r="O35" s="98"/>
      <c r="P35" s="99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1:36" s="78" customFormat="1" ht="38.25">
      <c r="A36" s="74"/>
      <c r="B36" s="74">
        <v>75647</v>
      </c>
      <c r="C36" s="76"/>
      <c r="D36" s="76" t="s">
        <v>145</v>
      </c>
      <c r="E36" s="109">
        <f>SUM(F36)</f>
        <v>240000</v>
      </c>
      <c r="F36" s="109">
        <f>SUM(G36:L36)</f>
        <v>240000</v>
      </c>
      <c r="G36" s="109">
        <v>110000</v>
      </c>
      <c r="H36" s="109">
        <v>10000</v>
      </c>
      <c r="I36" s="109"/>
      <c r="J36" s="109"/>
      <c r="K36" s="109"/>
      <c r="L36" s="109">
        <v>120000</v>
      </c>
      <c r="M36" s="109"/>
      <c r="N36" s="109"/>
      <c r="O36" s="98"/>
      <c r="P36" s="99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1:36" s="78" customFormat="1" ht="12.75">
      <c r="A37" s="105">
        <v>757</v>
      </c>
      <c r="B37" s="105"/>
      <c r="C37" s="77"/>
      <c r="D37" s="77" t="s">
        <v>123</v>
      </c>
      <c r="E37" s="110">
        <f>SUM(E38)</f>
        <v>150000</v>
      </c>
      <c r="F37" s="110">
        <f>SUM(F38)</f>
        <v>150000</v>
      </c>
      <c r="G37" s="110"/>
      <c r="H37" s="110"/>
      <c r="I37" s="110"/>
      <c r="J37" s="110">
        <f>SUM(J38)</f>
        <v>150000</v>
      </c>
      <c r="K37" s="110"/>
      <c r="L37" s="110"/>
      <c r="M37" s="110"/>
      <c r="N37" s="110"/>
      <c r="O37" s="98"/>
      <c r="P37" s="99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1:36" s="78" customFormat="1" ht="25.5">
      <c r="A38" s="74"/>
      <c r="B38" s="74">
        <v>75702</v>
      </c>
      <c r="C38" s="76"/>
      <c r="D38" s="76" t="s">
        <v>146</v>
      </c>
      <c r="E38" s="109">
        <f>SUM(F38)</f>
        <v>150000</v>
      </c>
      <c r="F38" s="109">
        <f>SUM(G38:J38)</f>
        <v>150000</v>
      </c>
      <c r="G38" s="109"/>
      <c r="H38" s="109"/>
      <c r="I38" s="109"/>
      <c r="J38" s="109">
        <v>150000</v>
      </c>
      <c r="K38" s="109"/>
      <c r="L38" s="109"/>
      <c r="M38" s="109"/>
      <c r="N38" s="109"/>
      <c r="O38" s="98"/>
      <c r="P38" s="99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s="78" customFormat="1" ht="12.75">
      <c r="A39" s="105">
        <v>758</v>
      </c>
      <c r="B39" s="105"/>
      <c r="C39" s="77"/>
      <c r="D39" s="77" t="s">
        <v>8</v>
      </c>
      <c r="E39" s="110">
        <f>SUM(E40:E41)</f>
        <v>365883</v>
      </c>
      <c r="F39" s="110">
        <f>SUM(F40:F41)</f>
        <v>365883</v>
      </c>
      <c r="G39" s="110" t="s">
        <v>28</v>
      </c>
      <c r="H39" s="110"/>
      <c r="I39" s="110"/>
      <c r="J39" s="110"/>
      <c r="K39" s="110">
        <f>SUM(K40)</f>
        <v>186883</v>
      </c>
      <c r="L39" s="110"/>
      <c r="M39" s="110">
        <f>SUM(M40:M41)</f>
        <v>179000</v>
      </c>
      <c r="N39" s="110"/>
      <c r="O39" s="98"/>
      <c r="P39" s="99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</row>
    <row r="40" spans="1:36" s="78" customFormat="1" ht="12.75">
      <c r="A40" s="74"/>
      <c r="B40" s="74">
        <v>75814</v>
      </c>
      <c r="C40" s="76"/>
      <c r="D40" s="76" t="s">
        <v>79</v>
      </c>
      <c r="E40" s="109">
        <f>SUM(F40)</f>
        <v>186883</v>
      </c>
      <c r="F40" s="109">
        <f>SUM(G40:K40)</f>
        <v>186883</v>
      </c>
      <c r="G40" s="109"/>
      <c r="H40" s="109"/>
      <c r="I40" s="109"/>
      <c r="J40" s="109"/>
      <c r="K40" s="109">
        <v>186883</v>
      </c>
      <c r="L40" s="109"/>
      <c r="M40" s="109" t="s">
        <v>28</v>
      </c>
      <c r="N40" s="109"/>
      <c r="O40" s="98"/>
      <c r="P40" s="99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</row>
    <row r="41" spans="1:36" s="78" customFormat="1" ht="12.75">
      <c r="A41" s="74"/>
      <c r="B41" s="74">
        <v>75818</v>
      </c>
      <c r="C41" s="76"/>
      <c r="D41" s="76" t="s">
        <v>147</v>
      </c>
      <c r="E41" s="109">
        <f>SUM(F41)</f>
        <v>179000</v>
      </c>
      <c r="F41" s="109">
        <f>SUM(M41)</f>
        <v>179000</v>
      </c>
      <c r="G41" s="109"/>
      <c r="H41" s="109"/>
      <c r="I41" s="109"/>
      <c r="J41" s="109"/>
      <c r="K41" s="109"/>
      <c r="L41" s="109"/>
      <c r="M41" s="109">
        <v>179000</v>
      </c>
      <c r="N41" s="109"/>
      <c r="O41" s="98"/>
      <c r="P41" s="99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</row>
    <row r="42" spans="1:36" s="78" customFormat="1" ht="12.75">
      <c r="A42" s="105">
        <v>801</v>
      </c>
      <c r="B42" s="105"/>
      <c r="C42" s="77"/>
      <c r="D42" s="77" t="s">
        <v>9</v>
      </c>
      <c r="E42" s="110">
        <f>SUM(N42,F42)</f>
        <v>5670605</v>
      </c>
      <c r="F42" s="110">
        <f aca="true" t="shared" si="1" ref="F42:F47">SUM(G42:L42)</f>
        <v>5450605</v>
      </c>
      <c r="G42" s="110">
        <f>SUM(G43:G49)</f>
        <v>3207414</v>
      </c>
      <c r="H42" s="110">
        <f>SUM(H43:H49)</f>
        <v>658609</v>
      </c>
      <c r="I42" s="110"/>
      <c r="J42" s="110"/>
      <c r="K42" s="110"/>
      <c r="L42" s="110">
        <f>SUM(L43:L49)</f>
        <v>1584582</v>
      </c>
      <c r="M42" s="110"/>
      <c r="N42" s="110">
        <f>SUM(N43:N49)</f>
        <v>220000</v>
      </c>
      <c r="O42" s="98"/>
      <c r="P42" s="99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</row>
    <row r="43" spans="1:36" s="78" customFormat="1" ht="12.75">
      <c r="A43" s="74"/>
      <c r="B43" s="74">
        <v>80101</v>
      </c>
      <c r="C43" s="76"/>
      <c r="D43" s="76" t="s">
        <v>84</v>
      </c>
      <c r="E43" s="109">
        <f>SUM(F43+N43)</f>
        <v>3216296</v>
      </c>
      <c r="F43" s="109">
        <f t="shared" si="1"/>
        <v>3061296</v>
      </c>
      <c r="G43" s="109">
        <v>1851814</v>
      </c>
      <c r="H43" s="109">
        <v>382446</v>
      </c>
      <c r="I43" s="109"/>
      <c r="J43" s="109"/>
      <c r="K43" s="109"/>
      <c r="L43" s="109">
        <v>827036</v>
      </c>
      <c r="M43" s="109"/>
      <c r="N43" s="109">
        <v>155000</v>
      </c>
      <c r="O43" s="98"/>
      <c r="P43" s="99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</row>
    <row r="44" spans="1:36" s="78" customFormat="1" ht="25.5">
      <c r="A44" s="74"/>
      <c r="B44" s="74">
        <v>80103</v>
      </c>
      <c r="C44" s="76"/>
      <c r="D44" s="76" t="s">
        <v>148</v>
      </c>
      <c r="E44" s="109">
        <f>SUM(F44)</f>
        <v>63980</v>
      </c>
      <c r="F44" s="109">
        <f t="shared" si="1"/>
        <v>63980</v>
      </c>
      <c r="G44" s="109">
        <v>44859</v>
      </c>
      <c r="H44" s="109">
        <v>9874</v>
      </c>
      <c r="I44" s="109"/>
      <c r="J44" s="109"/>
      <c r="K44" s="109"/>
      <c r="L44" s="109">
        <v>9247</v>
      </c>
      <c r="M44" s="109"/>
      <c r="N44" s="109"/>
      <c r="O44" s="98"/>
      <c r="P44" s="99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</row>
    <row r="45" spans="1:36" s="78" customFormat="1" ht="12.75">
      <c r="A45" s="74"/>
      <c r="B45" s="74">
        <v>80104</v>
      </c>
      <c r="C45" s="76"/>
      <c r="D45" s="76" t="s">
        <v>149</v>
      </c>
      <c r="E45" s="109">
        <f>SUM(F45+N45)</f>
        <v>619282</v>
      </c>
      <c r="F45" s="109">
        <f t="shared" si="1"/>
        <v>599282</v>
      </c>
      <c r="G45" s="109">
        <v>317812</v>
      </c>
      <c r="H45" s="109">
        <v>66377</v>
      </c>
      <c r="I45" s="109"/>
      <c r="J45" s="109"/>
      <c r="K45" s="109"/>
      <c r="L45" s="109">
        <v>215093</v>
      </c>
      <c r="M45" s="109"/>
      <c r="N45" s="109">
        <v>20000</v>
      </c>
      <c r="O45" s="98"/>
      <c r="P45" s="99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</row>
    <row r="46" spans="1:36" s="78" customFormat="1" ht="12.75">
      <c r="A46" s="74"/>
      <c r="B46" s="74">
        <v>80110</v>
      </c>
      <c r="C46" s="76"/>
      <c r="D46" s="76" t="s">
        <v>150</v>
      </c>
      <c r="E46" s="109">
        <f>SUM(F46+N46)</f>
        <v>1553129</v>
      </c>
      <c r="F46" s="109">
        <f t="shared" si="1"/>
        <v>1508129</v>
      </c>
      <c r="G46" s="109">
        <v>953745</v>
      </c>
      <c r="H46" s="109">
        <v>193154</v>
      </c>
      <c r="I46" s="109"/>
      <c r="J46" s="109"/>
      <c r="K46" s="109"/>
      <c r="L46" s="109">
        <v>361230</v>
      </c>
      <c r="M46" s="109"/>
      <c r="N46" s="109">
        <v>45000</v>
      </c>
      <c r="O46" s="98"/>
      <c r="P46" s="99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</row>
    <row r="47" spans="1:36" s="78" customFormat="1" ht="12.75">
      <c r="A47" s="74"/>
      <c r="B47" s="74">
        <v>80113</v>
      </c>
      <c r="C47" s="76"/>
      <c r="D47" s="76" t="s">
        <v>151</v>
      </c>
      <c r="E47" s="109">
        <f>SUM(F47)</f>
        <v>144896</v>
      </c>
      <c r="F47" s="109">
        <f t="shared" si="1"/>
        <v>144896</v>
      </c>
      <c r="G47" s="109">
        <v>39184</v>
      </c>
      <c r="H47" s="109">
        <v>6758</v>
      </c>
      <c r="I47" s="109"/>
      <c r="J47" s="109"/>
      <c r="K47" s="109"/>
      <c r="L47" s="109">
        <v>98954</v>
      </c>
      <c r="M47" s="109"/>
      <c r="N47" s="109"/>
      <c r="O47" s="98"/>
      <c r="P47" s="99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</row>
    <row r="48" spans="1:36" s="78" customFormat="1" ht="25.5">
      <c r="A48" s="74"/>
      <c r="B48" s="74">
        <v>80146</v>
      </c>
      <c r="C48" s="76"/>
      <c r="D48" s="76" t="s">
        <v>152</v>
      </c>
      <c r="E48" s="109">
        <f>SUM(F48)</f>
        <v>22722</v>
      </c>
      <c r="F48" s="109">
        <f>SUM(L48)</f>
        <v>22722</v>
      </c>
      <c r="G48" s="109"/>
      <c r="H48" s="109"/>
      <c r="I48" s="109"/>
      <c r="J48" s="109"/>
      <c r="K48" s="109"/>
      <c r="L48" s="109">
        <v>22722</v>
      </c>
      <c r="M48" s="109"/>
      <c r="N48" s="109"/>
      <c r="O48" s="98"/>
      <c r="P48" s="99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 s="78" customFormat="1" ht="12.75">
      <c r="A49" s="74"/>
      <c r="B49" s="74">
        <v>80195</v>
      </c>
      <c r="C49" s="76"/>
      <c r="D49" s="76" t="s">
        <v>100</v>
      </c>
      <c r="E49" s="109">
        <f>SUM(F49)</f>
        <v>50300</v>
      </c>
      <c r="F49" s="109">
        <f>SUM(L49)</f>
        <v>50300</v>
      </c>
      <c r="G49" s="109"/>
      <c r="H49" s="109"/>
      <c r="I49" s="109"/>
      <c r="J49" s="109"/>
      <c r="K49" s="109"/>
      <c r="L49" s="109">
        <v>50300</v>
      </c>
      <c r="M49" s="109"/>
      <c r="N49" s="109"/>
      <c r="O49" s="98"/>
      <c r="P49" s="99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6" s="78" customFormat="1" ht="12.75">
      <c r="A50" s="105">
        <v>851</v>
      </c>
      <c r="B50" s="105"/>
      <c r="C50" s="77"/>
      <c r="D50" s="77" t="s">
        <v>10</v>
      </c>
      <c r="E50" s="110">
        <f>SUM(N50,F50)</f>
        <v>326000</v>
      </c>
      <c r="F50" s="110">
        <f>SUM(G50:L50)</f>
        <v>126000</v>
      </c>
      <c r="G50" s="110"/>
      <c r="H50" s="110"/>
      <c r="I50" s="110">
        <f>SUM(I51:I53)</f>
        <v>46000</v>
      </c>
      <c r="J50" s="110"/>
      <c r="K50" s="110"/>
      <c r="L50" s="110">
        <f>SUM(L51:L53)</f>
        <v>80000</v>
      </c>
      <c r="M50" s="110"/>
      <c r="N50" s="110">
        <f>SUM(N53)</f>
        <v>200000</v>
      </c>
      <c r="O50" s="111"/>
      <c r="P50" s="112" t="s">
        <v>28</v>
      </c>
      <c r="Q50" s="11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6" s="78" customFormat="1" ht="12.75">
      <c r="A51" s="74"/>
      <c r="B51" s="74">
        <v>85153</v>
      </c>
      <c r="C51" s="76"/>
      <c r="D51" s="76" t="s">
        <v>153</v>
      </c>
      <c r="E51" s="109">
        <f>SUM(F51)</f>
        <v>1000</v>
      </c>
      <c r="F51" s="109">
        <f>SUM(G51:L51)</f>
        <v>1000</v>
      </c>
      <c r="G51" s="109"/>
      <c r="H51" s="109"/>
      <c r="I51" s="109"/>
      <c r="J51" s="109"/>
      <c r="K51" s="109"/>
      <c r="L51" s="109">
        <v>1000</v>
      </c>
      <c r="M51" s="109"/>
      <c r="N51" s="109"/>
      <c r="O51" s="98"/>
      <c r="P51" s="99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6" s="78" customFormat="1" ht="25.5">
      <c r="A52" s="74"/>
      <c r="B52" s="74">
        <v>85154</v>
      </c>
      <c r="C52" s="76"/>
      <c r="D52" s="76" t="s">
        <v>89</v>
      </c>
      <c r="E52" s="109">
        <f>SUM(F52)</f>
        <v>99000</v>
      </c>
      <c r="F52" s="109">
        <f>SUM(G52:L52)</f>
        <v>99000</v>
      </c>
      <c r="G52" s="109"/>
      <c r="H52" s="109"/>
      <c r="I52" s="109">
        <v>20000</v>
      </c>
      <c r="J52" s="109"/>
      <c r="K52" s="109"/>
      <c r="L52" s="109">
        <v>79000</v>
      </c>
      <c r="M52" s="109"/>
      <c r="N52" s="109"/>
      <c r="O52" s="98"/>
      <c r="P52" s="99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6" s="78" customFormat="1" ht="12.75">
      <c r="A53" s="74"/>
      <c r="B53" s="74">
        <v>85195</v>
      </c>
      <c r="C53" s="76"/>
      <c r="D53" s="76" t="s">
        <v>100</v>
      </c>
      <c r="E53" s="109">
        <f>SUM(F53+N53)</f>
        <v>226000</v>
      </c>
      <c r="F53" s="109">
        <f>SUM(G53:I53)</f>
        <v>26000</v>
      </c>
      <c r="G53" s="109"/>
      <c r="H53" s="109"/>
      <c r="I53" s="109">
        <v>26000</v>
      </c>
      <c r="J53" s="109"/>
      <c r="K53" s="109"/>
      <c r="L53" s="109"/>
      <c r="M53" s="109"/>
      <c r="N53" s="109">
        <v>200000</v>
      </c>
      <c r="O53" s="98"/>
      <c r="P53" s="99" t="s">
        <v>28</v>
      </c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6" s="78" customFormat="1" ht="12.75">
      <c r="A54" s="105">
        <v>852</v>
      </c>
      <c r="B54" s="105"/>
      <c r="C54" s="77"/>
      <c r="D54" s="77" t="s">
        <v>11</v>
      </c>
      <c r="E54" s="110">
        <f>SUM(E55:E62)</f>
        <v>2587470</v>
      </c>
      <c r="F54" s="110">
        <f>SUM(G54:L54)</f>
        <v>2587470</v>
      </c>
      <c r="G54" s="110">
        <f>SUM(G55:G62)</f>
        <v>291590</v>
      </c>
      <c r="H54" s="110">
        <f>SUM(H55:H62)</f>
        <v>84449</v>
      </c>
      <c r="I54" s="110">
        <f>SUM(I55:I62)</f>
        <v>27000</v>
      </c>
      <c r="J54" s="110"/>
      <c r="K54" s="110"/>
      <c r="L54" s="110">
        <f>SUM(L55:L62)</f>
        <v>2184431</v>
      </c>
      <c r="M54" s="110"/>
      <c r="N54" s="110"/>
      <c r="O54" s="98"/>
      <c r="P54" s="99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6" s="78" customFormat="1" ht="12.75">
      <c r="A55" s="74"/>
      <c r="B55" s="74">
        <v>85202</v>
      </c>
      <c r="C55" s="76"/>
      <c r="D55" s="76" t="s">
        <v>154</v>
      </c>
      <c r="E55" s="109">
        <f aca="true" t="shared" si="2" ref="E55:E62">SUM(F55)</f>
        <v>48960</v>
      </c>
      <c r="F55" s="109">
        <f>SUM(G55:L55)</f>
        <v>48960</v>
      </c>
      <c r="G55" s="109"/>
      <c r="H55" s="109"/>
      <c r="I55" s="109"/>
      <c r="J55" s="109"/>
      <c r="K55" s="109"/>
      <c r="L55" s="109">
        <v>48960</v>
      </c>
      <c r="M55" s="109"/>
      <c r="N55" s="109"/>
      <c r="O55" s="98"/>
      <c r="P55" s="99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6" s="78" customFormat="1" ht="38.25">
      <c r="A56" s="76"/>
      <c r="B56" s="76">
        <v>85212</v>
      </c>
      <c r="C56" s="76"/>
      <c r="D56" s="76" t="s">
        <v>155</v>
      </c>
      <c r="E56" s="109">
        <f t="shared" si="2"/>
        <v>1661981</v>
      </c>
      <c r="F56" s="109">
        <f>SUM(G56:L56)</f>
        <v>1661981</v>
      </c>
      <c r="G56" s="109">
        <v>27190</v>
      </c>
      <c r="H56" s="109">
        <v>24580</v>
      </c>
      <c r="I56" s="109"/>
      <c r="J56" s="109"/>
      <c r="K56" s="109"/>
      <c r="L56" s="109">
        <v>1610211</v>
      </c>
      <c r="M56" s="109"/>
      <c r="N56" s="109"/>
      <c r="O56" s="98"/>
      <c r="P56" s="99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6" s="78" customFormat="1" ht="12.75">
      <c r="A57" s="76"/>
      <c r="B57" s="76">
        <v>85213</v>
      </c>
      <c r="C57" s="76"/>
      <c r="D57" s="76" t="s">
        <v>439</v>
      </c>
      <c r="E57" s="109">
        <f t="shared" si="2"/>
        <v>9569</v>
      </c>
      <c r="F57" s="109">
        <f>SUM(H57)</f>
        <v>9569</v>
      </c>
      <c r="G57" s="109"/>
      <c r="H57" s="109">
        <v>9569</v>
      </c>
      <c r="I57" s="109"/>
      <c r="J57" s="109"/>
      <c r="K57" s="109"/>
      <c r="L57" s="109"/>
      <c r="M57" s="109"/>
      <c r="N57" s="109"/>
      <c r="O57" s="98"/>
      <c r="P57" s="99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</row>
    <row r="58" spans="1:36" s="78" customFormat="1" ht="25.5">
      <c r="A58" s="76"/>
      <c r="B58" s="76">
        <v>85214</v>
      </c>
      <c r="C58" s="76"/>
      <c r="D58" s="76" t="s">
        <v>156</v>
      </c>
      <c r="E58" s="109">
        <f t="shared" si="2"/>
        <v>419160</v>
      </c>
      <c r="F58" s="109">
        <f aca="true" t="shared" si="3" ref="F58:F66">SUM(G58:L58)</f>
        <v>419160</v>
      </c>
      <c r="G58" s="109"/>
      <c r="H58" s="109">
        <v>2500</v>
      </c>
      <c r="I58" s="109"/>
      <c r="J58" s="109"/>
      <c r="K58" s="109"/>
      <c r="L58" s="109">
        <v>416660</v>
      </c>
      <c r="M58" s="109"/>
      <c r="N58" s="109"/>
      <c r="O58" s="98"/>
      <c r="P58" s="99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</row>
    <row r="59" spans="1:36" s="78" customFormat="1" ht="12.75">
      <c r="A59" s="76"/>
      <c r="B59" s="76">
        <v>85215</v>
      </c>
      <c r="C59" s="76"/>
      <c r="D59" s="76" t="s">
        <v>157</v>
      </c>
      <c r="E59" s="109">
        <f t="shared" si="2"/>
        <v>8000</v>
      </c>
      <c r="F59" s="109">
        <f t="shared" si="3"/>
        <v>8000</v>
      </c>
      <c r="G59" s="109"/>
      <c r="H59" s="109"/>
      <c r="I59" s="109"/>
      <c r="J59" s="109"/>
      <c r="K59" s="109"/>
      <c r="L59" s="109">
        <v>8000</v>
      </c>
      <c r="M59" s="109"/>
      <c r="N59" s="109"/>
      <c r="O59" s="98"/>
      <c r="P59" s="99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</row>
    <row r="60" spans="1:36" s="78" customFormat="1" ht="12.75">
      <c r="A60" s="76"/>
      <c r="B60" s="76">
        <v>85219</v>
      </c>
      <c r="C60" s="76"/>
      <c r="D60" s="76" t="s">
        <v>97</v>
      </c>
      <c r="E60" s="109">
        <f t="shared" si="2"/>
        <v>365800</v>
      </c>
      <c r="F60" s="109">
        <f t="shared" si="3"/>
        <v>365800</v>
      </c>
      <c r="G60" s="109">
        <v>264400</v>
      </c>
      <c r="H60" s="109">
        <v>47800</v>
      </c>
      <c r="I60" s="109"/>
      <c r="J60" s="109"/>
      <c r="K60" s="109"/>
      <c r="L60" s="109">
        <v>53600</v>
      </c>
      <c r="M60" s="109"/>
      <c r="N60" s="109"/>
      <c r="O60" s="98"/>
      <c r="P60" s="99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6" s="78" customFormat="1" ht="12.75">
      <c r="A61" s="76"/>
      <c r="B61" s="76">
        <v>85228</v>
      </c>
      <c r="C61" s="76"/>
      <c r="D61" s="76" t="s">
        <v>158</v>
      </c>
      <c r="E61" s="109">
        <f t="shared" si="2"/>
        <v>2000</v>
      </c>
      <c r="F61" s="109">
        <f t="shared" si="3"/>
        <v>2000</v>
      </c>
      <c r="G61" s="109"/>
      <c r="H61" s="109"/>
      <c r="I61" s="109"/>
      <c r="J61" s="109"/>
      <c r="K61" s="109"/>
      <c r="L61" s="109">
        <v>2000</v>
      </c>
      <c r="M61" s="109"/>
      <c r="N61" s="109"/>
      <c r="O61" s="98"/>
      <c r="P61" s="99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6" s="78" customFormat="1" ht="12.75">
      <c r="A62" s="76"/>
      <c r="B62" s="76">
        <v>85295</v>
      </c>
      <c r="C62" s="76"/>
      <c r="D62" s="76" t="s">
        <v>100</v>
      </c>
      <c r="E62" s="109">
        <f t="shared" si="2"/>
        <v>72000</v>
      </c>
      <c r="F62" s="109">
        <f t="shared" si="3"/>
        <v>72000</v>
      </c>
      <c r="G62" s="109"/>
      <c r="H62" s="109"/>
      <c r="I62" s="109">
        <v>27000</v>
      </c>
      <c r="J62" s="109"/>
      <c r="K62" s="109"/>
      <c r="L62" s="109">
        <v>45000</v>
      </c>
      <c r="M62" s="109"/>
      <c r="N62" s="109"/>
      <c r="O62" s="98"/>
      <c r="P62" s="99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6" s="78" customFormat="1" ht="25.5">
      <c r="A63" s="77">
        <v>854</v>
      </c>
      <c r="B63" s="77"/>
      <c r="C63" s="77"/>
      <c r="D63" s="77" t="s">
        <v>124</v>
      </c>
      <c r="E63" s="110">
        <f>SUM(E64:E65)</f>
        <v>100724</v>
      </c>
      <c r="F63" s="110">
        <f t="shared" si="3"/>
        <v>100724</v>
      </c>
      <c r="G63" s="110">
        <f>SUM(G64:G65)</f>
        <v>57907</v>
      </c>
      <c r="H63" s="110">
        <f>SUM(H64:H65)</f>
        <v>11769</v>
      </c>
      <c r="I63" s="110"/>
      <c r="J63" s="110"/>
      <c r="K63" s="110"/>
      <c r="L63" s="110">
        <f>SUM(L64:L65)</f>
        <v>31048</v>
      </c>
      <c r="M63" s="110"/>
      <c r="N63" s="110"/>
      <c r="O63" s="98"/>
      <c r="P63" s="99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6" s="78" customFormat="1" ht="12.75">
      <c r="A64" s="76"/>
      <c r="B64" s="76">
        <v>85401</v>
      </c>
      <c r="C64" s="76"/>
      <c r="D64" s="76" t="s">
        <v>159</v>
      </c>
      <c r="E64" s="109">
        <f>SUM(F64)</f>
        <v>78724</v>
      </c>
      <c r="F64" s="109">
        <f t="shared" si="3"/>
        <v>78724</v>
      </c>
      <c r="G64" s="109">
        <v>57907</v>
      </c>
      <c r="H64" s="109">
        <v>11769</v>
      </c>
      <c r="I64" s="109"/>
      <c r="J64" s="109"/>
      <c r="K64" s="109"/>
      <c r="L64" s="109">
        <v>9048</v>
      </c>
      <c r="M64" s="114"/>
      <c r="N64" s="114"/>
      <c r="O64" s="98"/>
      <c r="P64" s="99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s="78" customFormat="1" ht="29.25" customHeight="1">
      <c r="A65" s="76"/>
      <c r="B65" s="76">
        <v>85415</v>
      </c>
      <c r="C65" s="76"/>
      <c r="D65" s="76" t="s">
        <v>160</v>
      </c>
      <c r="E65" s="109">
        <f>SUM(F65)</f>
        <v>22000</v>
      </c>
      <c r="F65" s="109">
        <f t="shared" si="3"/>
        <v>22000</v>
      </c>
      <c r="G65" s="109"/>
      <c r="H65" s="109"/>
      <c r="I65" s="109"/>
      <c r="J65" s="109"/>
      <c r="K65" s="109"/>
      <c r="L65" s="109">
        <v>22000</v>
      </c>
      <c r="M65" s="114"/>
      <c r="N65" s="114"/>
      <c r="O65" s="98"/>
      <c r="P65" s="99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s="78" customFormat="1" ht="25.5">
      <c r="A66" s="77">
        <v>900</v>
      </c>
      <c r="B66" s="77"/>
      <c r="C66" s="77"/>
      <c r="D66" s="77" t="s">
        <v>12</v>
      </c>
      <c r="E66" s="110">
        <f>SUM(N66+F66)</f>
        <v>3688242</v>
      </c>
      <c r="F66" s="110">
        <f t="shared" si="3"/>
        <v>1460242</v>
      </c>
      <c r="G66" s="110">
        <f>SUM(G67:G71)</f>
        <v>202000</v>
      </c>
      <c r="H66" s="110">
        <f>SUM(H67:H71)</f>
        <v>39000</v>
      </c>
      <c r="I66" s="110">
        <f>SUM(I67:I71)</f>
        <v>180242</v>
      </c>
      <c r="J66" s="110"/>
      <c r="K66" s="110"/>
      <c r="L66" s="110">
        <f>SUM(L67:L71)</f>
        <v>1039000</v>
      </c>
      <c r="M66" s="115"/>
      <c r="N66" s="110">
        <f>SUM(N67:N71)</f>
        <v>2228000</v>
      </c>
      <c r="O66" s="98"/>
      <c r="P66" s="99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s="78" customFormat="1" ht="25.5">
      <c r="A67" s="76"/>
      <c r="B67" s="76">
        <v>90001</v>
      </c>
      <c r="C67" s="76"/>
      <c r="D67" s="76" t="s">
        <v>161</v>
      </c>
      <c r="E67" s="109">
        <f>SUM(N67)</f>
        <v>1915000</v>
      </c>
      <c r="F67" s="109"/>
      <c r="G67" s="109"/>
      <c r="H67" s="109"/>
      <c r="I67" s="109"/>
      <c r="J67" s="109"/>
      <c r="K67" s="109"/>
      <c r="L67" s="109"/>
      <c r="M67" s="115"/>
      <c r="N67" s="109">
        <v>1915000</v>
      </c>
      <c r="O67" s="98"/>
      <c r="P67" s="99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s="78" customFormat="1" ht="12.75">
      <c r="A68" s="76"/>
      <c r="B68" s="76">
        <v>90002</v>
      </c>
      <c r="C68" s="76"/>
      <c r="D68" s="76" t="s">
        <v>99</v>
      </c>
      <c r="E68" s="109">
        <f>SUM(F68+N68)</f>
        <v>600000</v>
      </c>
      <c r="F68" s="109">
        <f>SUM(G68:L68)</f>
        <v>550000</v>
      </c>
      <c r="G68" s="109">
        <v>202000</v>
      </c>
      <c r="H68" s="109">
        <v>39000</v>
      </c>
      <c r="I68" s="109"/>
      <c r="J68" s="109"/>
      <c r="K68" s="109"/>
      <c r="L68" s="109">
        <v>309000</v>
      </c>
      <c r="M68" s="114"/>
      <c r="N68" s="109">
        <v>50000</v>
      </c>
      <c r="O68" s="98"/>
      <c r="P68" s="99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s="78" customFormat="1" ht="25.5">
      <c r="A69" s="76"/>
      <c r="B69" s="76">
        <v>90004</v>
      </c>
      <c r="C69" s="76"/>
      <c r="D69" s="76" t="s">
        <v>162</v>
      </c>
      <c r="E69" s="109">
        <f>SUM(F69)</f>
        <v>40000</v>
      </c>
      <c r="F69" s="109">
        <f>SUM(G69:L69)</f>
        <v>40000</v>
      </c>
      <c r="G69" s="109"/>
      <c r="H69" s="109"/>
      <c r="I69" s="109"/>
      <c r="J69" s="109"/>
      <c r="K69" s="109"/>
      <c r="L69" s="109">
        <v>40000</v>
      </c>
      <c r="M69" s="114"/>
      <c r="N69" s="109"/>
      <c r="O69" s="98"/>
      <c r="P69" s="99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s="78" customFormat="1" ht="12.75">
      <c r="A70" s="76"/>
      <c r="B70" s="76">
        <v>90015</v>
      </c>
      <c r="C70" s="76"/>
      <c r="D70" s="76" t="s">
        <v>163</v>
      </c>
      <c r="E70" s="109">
        <f>SUM(F70+N70)</f>
        <v>753000</v>
      </c>
      <c r="F70" s="109">
        <f>SUM(G70:L70)</f>
        <v>690000</v>
      </c>
      <c r="G70" s="109"/>
      <c r="H70" s="109"/>
      <c r="I70" s="109"/>
      <c r="J70" s="109"/>
      <c r="K70" s="109"/>
      <c r="L70" s="109">
        <v>690000</v>
      </c>
      <c r="M70" s="114"/>
      <c r="N70" s="109">
        <v>63000</v>
      </c>
      <c r="O70" s="98"/>
      <c r="P70" s="99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s="78" customFormat="1" ht="12.75">
      <c r="A71" s="76"/>
      <c r="B71" s="76">
        <v>90095</v>
      </c>
      <c r="C71" s="76"/>
      <c r="D71" s="76" t="s">
        <v>100</v>
      </c>
      <c r="E71" s="109">
        <f>SUM(F71+N71)</f>
        <v>380242</v>
      </c>
      <c r="F71" s="109">
        <f>SUM(G71:I71)</f>
        <v>180242</v>
      </c>
      <c r="G71" s="109"/>
      <c r="H71" s="109"/>
      <c r="I71" s="109">
        <v>180242</v>
      </c>
      <c r="J71" s="109"/>
      <c r="K71" s="109"/>
      <c r="L71" s="109"/>
      <c r="M71" s="114"/>
      <c r="N71" s="109">
        <v>200000</v>
      </c>
      <c r="O71" s="98"/>
      <c r="P71" s="99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s="78" customFormat="1" ht="25.5">
      <c r="A72" s="77">
        <v>921</v>
      </c>
      <c r="B72" s="77"/>
      <c r="C72" s="77"/>
      <c r="D72" s="77" t="s">
        <v>13</v>
      </c>
      <c r="E72" s="110">
        <f>SUM(E73:E74)</f>
        <v>590680</v>
      </c>
      <c r="F72" s="110">
        <f>SUM(F73:F74)</f>
        <v>580680</v>
      </c>
      <c r="G72" s="110"/>
      <c r="H72" s="110">
        <f>SUM(H73)</f>
        <v>1200</v>
      </c>
      <c r="I72" s="110">
        <f>SUM(I73:I74)</f>
        <v>529680</v>
      </c>
      <c r="J72" s="110"/>
      <c r="K72" s="110"/>
      <c r="L72" s="110">
        <f>SUM(L73:L74)</f>
        <v>49800</v>
      </c>
      <c r="M72" s="115"/>
      <c r="N72" s="110">
        <f>SUM(N73:N74)</f>
        <v>10000</v>
      </c>
      <c r="O72" s="98"/>
      <c r="P72" s="99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s="78" customFormat="1" ht="25.5">
      <c r="A73" s="77"/>
      <c r="B73" s="76">
        <v>92109</v>
      </c>
      <c r="C73" s="76"/>
      <c r="D73" s="76" t="s">
        <v>164</v>
      </c>
      <c r="E73" s="109">
        <f>SUM(F73+N73)</f>
        <v>449000</v>
      </c>
      <c r="F73" s="109">
        <f>SUM(G73:L73)</f>
        <v>439000</v>
      </c>
      <c r="G73" s="109"/>
      <c r="H73" s="109">
        <v>1200</v>
      </c>
      <c r="I73" s="109">
        <v>388000</v>
      </c>
      <c r="J73" s="109"/>
      <c r="K73" s="109"/>
      <c r="L73" s="109">
        <v>49800</v>
      </c>
      <c r="M73" s="114"/>
      <c r="N73" s="109">
        <v>10000</v>
      </c>
      <c r="O73" s="98"/>
      <c r="P73" s="99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s="78" customFormat="1" ht="12.75">
      <c r="A74" s="77"/>
      <c r="B74" s="76">
        <v>92116</v>
      </c>
      <c r="C74" s="76"/>
      <c r="D74" s="76" t="s">
        <v>165</v>
      </c>
      <c r="E74" s="109">
        <f>SUM(F74)</f>
        <v>141680</v>
      </c>
      <c r="F74" s="109">
        <f>SUM(G74:I74)</f>
        <v>141680</v>
      </c>
      <c r="G74" s="109"/>
      <c r="H74" s="109"/>
      <c r="I74" s="109">
        <v>141680</v>
      </c>
      <c r="J74" s="110"/>
      <c r="K74" s="110"/>
      <c r="L74" s="110"/>
      <c r="M74" s="115"/>
      <c r="N74" s="110"/>
      <c r="O74" s="98"/>
      <c r="P74" s="99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6" s="78" customFormat="1" ht="12.75">
      <c r="A75" s="77">
        <v>926</v>
      </c>
      <c r="B75" s="77"/>
      <c r="C75" s="77"/>
      <c r="D75" s="77" t="s">
        <v>125</v>
      </c>
      <c r="E75" s="110">
        <f>SUM(E76)</f>
        <v>392000</v>
      </c>
      <c r="F75" s="110">
        <f>SUM(F76)</f>
        <v>207000</v>
      </c>
      <c r="G75" s="110"/>
      <c r="H75" s="110"/>
      <c r="I75" s="110">
        <f>SUM(I76)</f>
        <v>207000</v>
      </c>
      <c r="J75" s="110"/>
      <c r="K75" s="110"/>
      <c r="L75" s="110"/>
      <c r="M75" s="115"/>
      <c r="N75" s="110">
        <f>SUM(N76)</f>
        <v>185000</v>
      </c>
      <c r="O75" s="98"/>
      <c r="P75" s="99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s="78" customFormat="1" ht="25.5">
      <c r="A76" s="77"/>
      <c r="B76" s="76">
        <v>92605</v>
      </c>
      <c r="C76" s="77"/>
      <c r="D76" s="76" t="s">
        <v>166</v>
      </c>
      <c r="E76" s="109">
        <f>SUM(F76+N76)</f>
        <v>392000</v>
      </c>
      <c r="F76" s="109">
        <f>SUM(G76:I76)</f>
        <v>207000</v>
      </c>
      <c r="G76" s="109"/>
      <c r="H76" s="109"/>
      <c r="I76" s="109">
        <v>207000</v>
      </c>
      <c r="J76" s="109"/>
      <c r="K76" s="109"/>
      <c r="L76" s="109"/>
      <c r="M76" s="115"/>
      <c r="N76" s="109">
        <v>185000</v>
      </c>
      <c r="O76" s="323"/>
      <c r="P76" s="324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6" s="118" customFormat="1" ht="24.75" customHeight="1">
      <c r="A77" s="361" t="s">
        <v>126</v>
      </c>
      <c r="B77" s="361"/>
      <c r="C77" s="361"/>
      <c r="D77" s="361"/>
      <c r="E77" s="116">
        <f>SUM(E8+E12+E16+E18+E20+E27+E29+E35+E37+E39+E42+E50+E54+E63+E66+E72+E75)</f>
        <v>25969490</v>
      </c>
      <c r="F77" s="116">
        <f>SUM(G77:M77)</f>
        <v>18395440</v>
      </c>
      <c r="G77" s="116">
        <f>SUM(G12+G20+G27+G35+G42+G54+G63+G66)</f>
        <v>6684197</v>
      </c>
      <c r="H77" s="116">
        <f>SUM(H8+H12+H16+H18+H20+H27+H29+H35+H37+H39+H42+H50+H54+H63+H66+H72+H75)</f>
        <v>1344485</v>
      </c>
      <c r="I77" s="116">
        <f>SUM(I20+I50+I54+I66+I72+I75)</f>
        <v>1077872</v>
      </c>
      <c r="J77" s="116">
        <f>SUM(J37)</f>
        <v>150000</v>
      </c>
      <c r="K77" s="116">
        <f>SUM(K39)</f>
        <v>186883</v>
      </c>
      <c r="L77" s="116">
        <f>SUM(L8+L12+L16+L18+L20+L27+L29+L35+L37+L39+L42+L50+L54+L63+L66+L72+L75)</f>
        <v>8773003</v>
      </c>
      <c r="M77" s="116">
        <f>SUM(M39)</f>
        <v>179000</v>
      </c>
      <c r="N77" s="116">
        <f>SUM(N8+N12+N16+N20+N29+N42+N50+N66+N72+N75)</f>
        <v>7574050</v>
      </c>
      <c r="O77" s="325"/>
      <c r="P77" s="326">
        <f>SUM(P20)</f>
        <v>12050</v>
      </c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</row>
    <row r="78" spans="5:36" ht="12.75">
      <c r="E78" s="119"/>
      <c r="F78" s="119"/>
      <c r="G78" s="119"/>
      <c r="H78" s="119"/>
      <c r="I78" s="119"/>
      <c r="J78" s="119"/>
      <c r="K78" s="119"/>
      <c r="L78" s="119"/>
      <c r="M78" s="64"/>
      <c r="N78" s="64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</row>
    <row r="79" spans="1:36" ht="12.75">
      <c r="A79" s="9" t="s">
        <v>28</v>
      </c>
      <c r="B79" s="8" t="s">
        <v>28</v>
      </c>
      <c r="D79" s="8" t="s">
        <v>28</v>
      </c>
      <c r="E79" s="119"/>
      <c r="F79" s="119"/>
      <c r="G79" s="119"/>
      <c r="H79" s="119"/>
      <c r="I79" s="119"/>
      <c r="J79" s="119"/>
      <c r="K79" s="119"/>
      <c r="L79" s="119"/>
      <c r="M79" s="64"/>
      <c r="N79" s="64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</row>
    <row r="80" spans="5:36" ht="12.75"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</row>
    <row r="81" spans="5:36" ht="12.75"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</row>
    <row r="82" spans="5:36" ht="12.75"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</row>
    <row r="83" spans="5:36" ht="12.75"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</row>
    <row r="84" spans="5:36" ht="12.75"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</row>
    <row r="85" spans="5:36" ht="12.75"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</row>
    <row r="86" spans="5:36" ht="12.75"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</row>
    <row r="87" spans="5:36" ht="12.75"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</row>
    <row r="88" spans="5:36" ht="12.75"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</row>
    <row r="89" spans="5:36" ht="12.75"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</row>
    <row r="90" spans="5:36" ht="12.75"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</row>
    <row r="91" spans="5:36" ht="12.75"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</row>
    <row r="92" spans="5:36" ht="12.75"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</row>
    <row r="93" spans="5:36" ht="12.75"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</row>
    <row r="94" spans="5:36" ht="12.75"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</row>
    <row r="95" spans="5:36" ht="12.75"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</row>
    <row r="96" spans="5:36" ht="12.75"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</row>
    <row r="97" spans="5:36" ht="12.75"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</row>
    <row r="98" spans="5:36" ht="12.75"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</row>
    <row r="99" spans="5:36" ht="12.75"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</row>
    <row r="100" spans="5:36" ht="12.75"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</row>
    <row r="101" spans="5:36" ht="12.75"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</row>
    <row r="102" spans="5:36" ht="12.75"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</row>
    <row r="103" spans="5:36" ht="12.75"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</row>
    <row r="104" spans="5:36" ht="12.75"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</row>
    <row r="105" spans="5:36" ht="12.75"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</row>
    <row r="106" spans="5:36" ht="12.75"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</row>
    <row r="107" spans="5:36" ht="12.75"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</row>
    <row r="108" spans="5:36" ht="12.75"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</row>
    <row r="109" spans="5:36" ht="12.75"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</row>
    <row r="110" spans="5:36" ht="12.75"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</row>
    <row r="111" spans="5:36" ht="12.75"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</row>
    <row r="112" spans="5:36" ht="12.75"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</row>
    <row r="113" spans="5:36" ht="12.75"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</row>
    <row r="114" spans="5:36" ht="12.75"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</row>
    <row r="115" spans="5:36" ht="12.75"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</row>
    <row r="116" spans="5:36" ht="12.75"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</row>
    <row r="117" spans="5:36" ht="12.75"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</row>
    <row r="118" spans="5:36" ht="12.75"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</row>
    <row r="119" spans="5:36" ht="12.75"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</row>
    <row r="120" spans="5:36" ht="12.75"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</row>
    <row r="121" spans="5:36" ht="12.75"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</row>
    <row r="122" spans="5:36" ht="12.75"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</row>
    <row r="123" spans="5:36" ht="12.75"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</row>
    <row r="124" spans="5:36" ht="12.75"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</row>
    <row r="125" spans="5:36" ht="12.75"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</row>
    <row r="126" spans="5:36" ht="12.75"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</row>
    <row r="127" spans="5:36" ht="12.75"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</row>
    <row r="128" spans="5:36" ht="12.75"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</row>
    <row r="129" spans="5:36" ht="12.75"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</row>
    <row r="130" spans="5:36" ht="12.75"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</row>
    <row r="131" spans="5:36" ht="12.75"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</row>
    <row r="132" spans="5:36" ht="12.75"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</row>
    <row r="133" spans="5:36" ht="12.75"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</row>
    <row r="134" spans="5:36" ht="12.75"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</row>
    <row r="135" spans="5:36" ht="12.75"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</row>
    <row r="136" spans="5:36" ht="12.75"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</row>
    <row r="137" spans="5:36" ht="12.75"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</row>
    <row r="138" spans="5:36" ht="12.75"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</row>
    <row r="139" spans="5:36" ht="12.75"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</row>
    <row r="140" spans="5:36" ht="12.75"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</row>
    <row r="141" spans="5:36" ht="12.75"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</row>
    <row r="142" spans="5:36" ht="12.75"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</row>
    <row r="143" spans="5:36" ht="12.75"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</row>
    <row r="144" spans="5:36" ht="12.75"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</row>
    <row r="145" spans="5:36" ht="12.75"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</row>
    <row r="146" spans="5:36" ht="12.75"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</row>
    <row r="147" spans="5:36" ht="12.75"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</row>
    <row r="148" spans="5:36" ht="12.75"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</row>
    <row r="149" spans="5:36" ht="12.75"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</row>
    <row r="150" spans="5:36" ht="12.75"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</row>
    <row r="151" spans="5:36" ht="12.75"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</row>
    <row r="152" spans="5:36" ht="12.75"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</row>
    <row r="153" spans="5:36" ht="12.75"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</row>
    <row r="154" spans="5:36" ht="12.75"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</row>
    <row r="155" spans="5:36" ht="12.75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</row>
    <row r="156" spans="5:36" ht="12.75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</row>
    <row r="157" spans="5:36" ht="12.75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</row>
    <row r="158" spans="5:36" ht="12.75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</row>
    <row r="159" spans="5:36" ht="12.75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</row>
    <row r="160" spans="5:36" ht="12.75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</row>
    <row r="161" spans="5:36" ht="12.75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</row>
    <row r="162" spans="5:36" ht="12.75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</row>
    <row r="163" spans="5:36" ht="12.75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</row>
    <row r="164" spans="5:36" ht="12.75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</row>
    <row r="165" spans="5:36" ht="12.75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</row>
    <row r="166" spans="5:36" ht="12.75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</row>
    <row r="167" spans="5:36" ht="12.75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</row>
    <row r="168" spans="5:36" ht="12.75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</row>
    <row r="169" spans="5:36" ht="12.75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</row>
    <row r="170" spans="5:36" ht="12.75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</row>
    <row r="171" spans="5:36" ht="12.75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</row>
    <row r="172" spans="5:36" ht="12.75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</row>
    <row r="173" spans="5:36" ht="12.75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</row>
    <row r="174" spans="5:36" ht="12.75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</row>
    <row r="175" spans="5:36" ht="12.75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</row>
    <row r="176" spans="5:36" ht="12.75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</row>
    <row r="177" spans="5:36" ht="12.75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</row>
    <row r="178" spans="5:36" ht="12.75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</row>
    <row r="179" spans="5:36" ht="12.75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</row>
    <row r="180" spans="5:36" ht="12.75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</row>
    <row r="181" spans="5:36" ht="12.75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</row>
    <row r="182" spans="5:36" ht="12.75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</row>
    <row r="183" spans="5:36" ht="12.75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</row>
    <row r="184" spans="5:36" ht="12.75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</row>
    <row r="185" spans="5:36" ht="12.75"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</row>
    <row r="186" spans="5:36" ht="12.75"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</row>
    <row r="187" spans="5:36" ht="12.75"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</row>
    <row r="188" spans="5:36" ht="12.75"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</row>
    <row r="189" spans="5:36" ht="12.75"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</row>
    <row r="190" spans="5:36" ht="12.75"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</row>
    <row r="191" spans="5:36" ht="12.75"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</row>
    <row r="192" spans="5:36" ht="12.75"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</row>
    <row r="193" spans="5:36" ht="12.75"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</row>
    <row r="194" spans="5:36" ht="12.75"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</row>
    <row r="195" spans="5:36" ht="12.75"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</row>
    <row r="196" spans="5:36" ht="12.75"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</row>
    <row r="197" spans="5:36" ht="12.75"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</row>
    <row r="198" spans="5:36" ht="12.75"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</row>
    <row r="199" spans="5:36" ht="12.75"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</row>
    <row r="200" spans="5:36" ht="12.75"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</row>
    <row r="201" spans="5:36" ht="12.75"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</row>
    <row r="202" spans="5:36" ht="12.75"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</row>
    <row r="203" spans="5:36" ht="12.75"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</row>
    <row r="204" spans="5:36" ht="12.75"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</row>
    <row r="205" spans="5:36" ht="12.75"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</row>
    <row r="206" spans="5:36" ht="12.75"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</row>
    <row r="207" spans="5:36" ht="12.75"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</row>
  </sheetData>
  <sheetProtection/>
  <mergeCells count="11">
    <mergeCell ref="A1:N1"/>
    <mergeCell ref="A4:A6"/>
    <mergeCell ref="B4:B6"/>
    <mergeCell ref="C4:C6"/>
    <mergeCell ref="D4:D6"/>
    <mergeCell ref="E4:E6"/>
    <mergeCell ref="F4:N4"/>
    <mergeCell ref="F5:F6"/>
    <mergeCell ref="G5:M5"/>
    <mergeCell ref="N5:N6"/>
    <mergeCell ref="A77:D77"/>
  </mergeCells>
  <printOptions horizontalCentered="1"/>
  <pageMargins left="0.19652777777777777" right="0.19652777777777777" top="1.3708333333333336" bottom="0.7875" header="0.5118055555555556" footer="0.5118055555555556"/>
  <pageSetup horizontalDpi="300" verticalDpi="300" orientation="landscape" paperSize="9" scale="80" r:id="rId1"/>
  <headerFooter alignWithMargins="0">
    <oddHeader>&amp;RZałącznik nr 2
do uchwały nr XIX/107/2008
Rady Miejskiej w Rzgowie  
z dnia 18 stycznia 2008r.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95" zoomScaleNormal="95" zoomScalePageLayoutView="0" workbookViewId="0" topLeftCell="A1">
      <selection activeCell="J18" sqref="J18"/>
    </sheetView>
  </sheetViews>
  <sheetFormatPr defaultColWidth="9.00390625" defaultRowHeight="12.75"/>
  <cols>
    <col min="1" max="1" width="3.625" style="8" customWidth="1"/>
    <col min="2" max="2" width="4.875" style="8" customWidth="1"/>
    <col min="3" max="3" width="5.875" style="8" customWidth="1"/>
    <col min="4" max="4" width="6.625" style="8" customWidth="1"/>
    <col min="5" max="5" width="0" style="8" hidden="1" customWidth="1"/>
    <col min="6" max="6" width="16.125" style="8" customWidth="1"/>
    <col min="7" max="7" width="17.75390625" style="8" customWidth="1"/>
    <col min="8" max="8" width="12.375" style="8" customWidth="1"/>
    <col min="9" max="9" width="13.875" style="8" customWidth="1"/>
    <col min="10" max="10" width="16.375" style="8" customWidth="1"/>
    <col min="11" max="11" width="12.625" style="8" customWidth="1"/>
    <col min="12" max="12" width="14.375" style="8" customWidth="1"/>
    <col min="13" max="13" width="14.875" style="8" customWidth="1"/>
    <col min="14" max="14" width="15.875" style="8" customWidth="1"/>
    <col min="15" max="15" width="16.75390625" style="8" customWidth="1"/>
    <col min="16" max="16384" width="9.125" style="8" customWidth="1"/>
  </cols>
  <sheetData>
    <row r="1" spans="1:15" ht="18">
      <c r="A1" s="363" t="s">
        <v>167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0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 t="s">
        <v>168</v>
      </c>
    </row>
    <row r="3" spans="1:15" s="68" customFormat="1" ht="19.5" customHeight="1">
      <c r="A3" s="358" t="s">
        <v>169</v>
      </c>
      <c r="B3" s="358" t="s">
        <v>1</v>
      </c>
      <c r="C3" s="358" t="s">
        <v>170</v>
      </c>
      <c r="D3" s="358" t="s">
        <v>171</v>
      </c>
      <c r="E3" s="359" t="s">
        <v>172</v>
      </c>
      <c r="F3" s="359" t="s">
        <v>173</v>
      </c>
      <c r="G3" s="123"/>
      <c r="H3" s="359" t="s">
        <v>174</v>
      </c>
      <c r="I3" s="359"/>
      <c r="J3" s="359"/>
      <c r="K3" s="359"/>
      <c r="L3" s="359"/>
      <c r="M3" s="359"/>
      <c r="N3" s="359"/>
      <c r="O3" s="359" t="s">
        <v>175</v>
      </c>
    </row>
    <row r="4" spans="1:15" s="68" customFormat="1" ht="19.5" customHeight="1">
      <c r="A4" s="358"/>
      <c r="B4" s="358"/>
      <c r="C4" s="358"/>
      <c r="D4" s="358"/>
      <c r="E4" s="359"/>
      <c r="F4" s="359"/>
      <c r="G4" s="124"/>
      <c r="H4" s="359" t="s">
        <v>176</v>
      </c>
      <c r="I4" s="359" t="s">
        <v>177</v>
      </c>
      <c r="J4" s="359"/>
      <c r="K4" s="359"/>
      <c r="L4" s="359"/>
      <c r="M4" s="359" t="s">
        <v>178</v>
      </c>
      <c r="N4" s="359" t="s">
        <v>179</v>
      </c>
      <c r="O4" s="359"/>
    </row>
    <row r="5" spans="1:15" s="68" customFormat="1" ht="29.25" customHeight="1">
      <c r="A5" s="358"/>
      <c r="B5" s="358"/>
      <c r="C5" s="358"/>
      <c r="D5" s="358"/>
      <c r="E5" s="359"/>
      <c r="F5" s="359"/>
      <c r="G5" s="124" t="s">
        <v>180</v>
      </c>
      <c r="H5" s="359"/>
      <c r="I5" s="359" t="s">
        <v>181</v>
      </c>
      <c r="J5" s="359" t="s">
        <v>182</v>
      </c>
      <c r="K5" s="359" t="s">
        <v>183</v>
      </c>
      <c r="L5" s="359" t="s">
        <v>184</v>
      </c>
      <c r="M5" s="359"/>
      <c r="N5" s="359"/>
      <c r="O5" s="359"/>
    </row>
    <row r="6" spans="1:15" s="68" customFormat="1" ht="19.5" customHeight="1">
      <c r="A6" s="358"/>
      <c r="B6" s="358"/>
      <c r="C6" s="358"/>
      <c r="D6" s="358"/>
      <c r="E6" s="359"/>
      <c r="F6" s="359"/>
      <c r="G6" s="124" t="s">
        <v>185</v>
      </c>
      <c r="H6" s="359"/>
      <c r="I6" s="359"/>
      <c r="J6" s="359"/>
      <c r="K6" s="359"/>
      <c r="L6" s="359"/>
      <c r="M6" s="359"/>
      <c r="N6" s="359"/>
      <c r="O6" s="359"/>
    </row>
    <row r="7" spans="1:15" s="68" customFormat="1" ht="19.5" customHeight="1">
      <c r="A7" s="358"/>
      <c r="B7" s="358"/>
      <c r="C7" s="358"/>
      <c r="D7" s="358"/>
      <c r="E7" s="359"/>
      <c r="F7" s="359"/>
      <c r="G7" s="125"/>
      <c r="H7" s="359"/>
      <c r="I7" s="359"/>
      <c r="J7" s="359"/>
      <c r="K7" s="359"/>
      <c r="L7" s="359"/>
      <c r="M7" s="359"/>
      <c r="N7" s="359"/>
      <c r="O7" s="359"/>
    </row>
    <row r="8" spans="1:15" ht="7.5" customHeight="1">
      <c r="A8" s="126">
        <v>1</v>
      </c>
      <c r="B8" s="126">
        <v>2</v>
      </c>
      <c r="C8" s="126">
        <v>3</v>
      </c>
      <c r="D8" s="126">
        <v>4</v>
      </c>
      <c r="E8" s="126">
        <v>5</v>
      </c>
      <c r="F8" s="126">
        <v>6</v>
      </c>
      <c r="G8" s="126">
        <v>7</v>
      </c>
      <c r="H8" s="126">
        <v>8</v>
      </c>
      <c r="I8" s="126">
        <v>9</v>
      </c>
      <c r="J8" s="126">
        <v>10</v>
      </c>
      <c r="K8" s="126">
        <v>11</v>
      </c>
      <c r="L8" s="126">
        <v>12</v>
      </c>
      <c r="M8" s="126">
        <v>13</v>
      </c>
      <c r="N8" s="126">
        <v>14</v>
      </c>
      <c r="O8" s="126">
        <v>15</v>
      </c>
    </row>
    <row r="9" spans="1:15" ht="51" customHeight="1">
      <c r="A9" s="127" t="s">
        <v>186</v>
      </c>
      <c r="B9" s="128" t="s">
        <v>187</v>
      </c>
      <c r="C9" s="128" t="s">
        <v>188</v>
      </c>
      <c r="D9" s="129">
        <v>6050</v>
      </c>
      <c r="E9" s="130" t="s">
        <v>189</v>
      </c>
      <c r="F9" s="131">
        <v>5547000</v>
      </c>
      <c r="G9" s="131">
        <v>4547000</v>
      </c>
      <c r="H9" s="131">
        <v>400000</v>
      </c>
      <c r="I9" s="131">
        <v>400000</v>
      </c>
      <c r="J9" s="131" t="s">
        <v>28</v>
      </c>
      <c r="K9" s="132" t="s">
        <v>190</v>
      </c>
      <c r="L9" s="131"/>
      <c r="M9" s="131">
        <v>600000</v>
      </c>
      <c r="N9" s="131"/>
      <c r="O9" s="131" t="s">
        <v>191</v>
      </c>
    </row>
    <row r="10" spans="1:15" ht="51" customHeight="1">
      <c r="A10" s="133" t="s">
        <v>192</v>
      </c>
      <c r="B10" s="128" t="s">
        <v>193</v>
      </c>
      <c r="C10" s="128" t="s">
        <v>194</v>
      </c>
      <c r="D10" s="129">
        <v>6050</v>
      </c>
      <c r="E10" s="130" t="s">
        <v>195</v>
      </c>
      <c r="F10" s="131">
        <v>19000000</v>
      </c>
      <c r="G10" s="131">
        <v>11588067</v>
      </c>
      <c r="H10" s="131">
        <v>1600000</v>
      </c>
      <c r="I10" s="131">
        <v>640000</v>
      </c>
      <c r="J10" s="131">
        <v>960000</v>
      </c>
      <c r="K10" s="132" t="s">
        <v>190</v>
      </c>
      <c r="L10" s="131"/>
      <c r="M10" s="131">
        <v>3811933</v>
      </c>
      <c r="N10" s="131">
        <v>2000000</v>
      </c>
      <c r="O10" s="131" t="s">
        <v>191</v>
      </c>
    </row>
    <row r="11" spans="1:15" ht="22.5" customHeight="1">
      <c r="A11" s="364" t="s">
        <v>196</v>
      </c>
      <c r="B11" s="364"/>
      <c r="C11" s="364"/>
      <c r="D11" s="364"/>
      <c r="E11" s="364"/>
      <c r="F11" s="135">
        <f>SUM(F9:F10)</f>
        <v>24547000</v>
      </c>
      <c r="G11" s="135">
        <f>SUM(G9:G10)</f>
        <v>16135067</v>
      </c>
      <c r="H11" s="135">
        <f>SUM(H9:H10)</f>
        <v>2000000</v>
      </c>
      <c r="I11" s="135">
        <f>SUM(I9:I10)</f>
        <v>1040000</v>
      </c>
      <c r="J11" s="135">
        <f>SUM(J9:J10)</f>
        <v>960000</v>
      </c>
      <c r="K11" s="135"/>
      <c r="L11" s="135"/>
      <c r="M11" s="135">
        <f>SUM(M9:M10)</f>
        <v>4411933</v>
      </c>
      <c r="N11" s="135">
        <f>SUM(N10)</f>
        <v>2000000</v>
      </c>
      <c r="O11" s="136" t="s">
        <v>197</v>
      </c>
    </row>
  </sheetData>
  <sheetProtection/>
  <mergeCells count="18">
    <mergeCell ref="A11:E11"/>
    <mergeCell ref="I4:L4"/>
    <mergeCell ref="M4:M7"/>
    <mergeCell ref="N4:N7"/>
    <mergeCell ref="I5:I7"/>
    <mergeCell ref="J5:J7"/>
    <mergeCell ref="K5:K7"/>
    <mergeCell ref="L5:L7"/>
    <mergeCell ref="A1:O1"/>
    <mergeCell ref="A3:A7"/>
    <mergeCell ref="B3:B7"/>
    <mergeCell ref="C3:C7"/>
    <mergeCell ref="D3:D7"/>
    <mergeCell ref="E3:E7"/>
    <mergeCell ref="F3:F7"/>
    <mergeCell ref="H3:N3"/>
    <mergeCell ref="O3:O7"/>
    <mergeCell ref="H4:H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 scale="81" r:id="rId1"/>
  <headerFooter alignWithMargins="0">
    <oddHeader>&amp;L &amp;R&amp;9Załącznik nr 3
do Uchwały nr XIX/107/2008
Rady Miejskiej w Rzgowie
z dnia 18 stycznia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95" zoomScaleNormal="95" zoomScalePageLayoutView="0" workbookViewId="0" topLeftCell="A1">
      <selection activeCell="E26" sqref="E26"/>
    </sheetView>
  </sheetViews>
  <sheetFormatPr defaultColWidth="9.00390625" defaultRowHeight="12.75"/>
  <cols>
    <col min="1" max="1" width="4.75390625" style="0" customWidth="1"/>
    <col min="2" max="2" width="7.625" style="0" customWidth="1"/>
    <col min="3" max="3" width="6.125" style="0" customWidth="1"/>
    <col min="4" max="4" width="5.75390625" style="0" customWidth="1"/>
    <col min="5" max="5" width="51.75390625" style="0" customWidth="1"/>
    <col min="6" max="6" width="18.375" style="0" customWidth="1"/>
    <col min="7" max="7" width="15.125" style="0" customWidth="1"/>
    <col min="8" max="8" width="20.00390625" style="0" customWidth="1"/>
  </cols>
  <sheetData>
    <row r="1" spans="1:6" ht="36.75" customHeight="1">
      <c r="A1" s="366" t="s">
        <v>198</v>
      </c>
      <c r="B1" s="366"/>
      <c r="C1" s="366"/>
      <c r="D1" s="366"/>
      <c r="E1" s="366"/>
      <c r="F1" s="366"/>
    </row>
    <row r="2" spans="1:6" ht="18">
      <c r="A2" s="121"/>
      <c r="B2" s="121"/>
      <c r="C2" s="121"/>
      <c r="D2" s="121"/>
      <c r="E2" s="121"/>
      <c r="F2" s="121"/>
    </row>
    <row r="3" spans="1:8" ht="33" customHeight="1">
      <c r="A3" s="358" t="s">
        <v>169</v>
      </c>
      <c r="B3" s="358" t="s">
        <v>1</v>
      </c>
      <c r="C3" s="358" t="s">
        <v>170</v>
      </c>
      <c r="D3" s="358" t="s">
        <v>17</v>
      </c>
      <c r="E3" s="359" t="s">
        <v>199</v>
      </c>
      <c r="F3" s="123" t="s">
        <v>28</v>
      </c>
      <c r="G3" s="359" t="s">
        <v>200</v>
      </c>
      <c r="H3" s="359"/>
    </row>
    <row r="4" spans="1:8" ht="12.75" customHeight="1">
      <c r="A4" s="358"/>
      <c r="B4" s="358"/>
      <c r="C4" s="358"/>
      <c r="D4" s="358"/>
      <c r="E4" s="359"/>
      <c r="F4" s="365" t="s">
        <v>201</v>
      </c>
      <c r="G4" s="359" t="s">
        <v>181</v>
      </c>
      <c r="H4" s="359" t="s">
        <v>182</v>
      </c>
    </row>
    <row r="5" spans="1:8" ht="12.75" customHeight="1">
      <c r="A5" s="358"/>
      <c r="B5" s="358"/>
      <c r="C5" s="358"/>
      <c r="D5" s="358"/>
      <c r="E5" s="359"/>
      <c r="F5" s="365"/>
      <c r="G5" s="359"/>
      <c r="H5" s="359"/>
    </row>
    <row r="6" spans="1:8" ht="6.75" customHeight="1">
      <c r="A6" s="358"/>
      <c r="B6" s="358"/>
      <c r="C6" s="358"/>
      <c r="D6" s="358"/>
      <c r="E6" s="359"/>
      <c r="F6" s="365"/>
      <c r="G6" s="359"/>
      <c r="H6" s="359"/>
    </row>
    <row r="7" spans="1:8" ht="12.75" hidden="1">
      <c r="A7" s="358"/>
      <c r="B7" s="358"/>
      <c r="C7" s="358"/>
      <c r="D7" s="358"/>
      <c r="E7" s="359"/>
      <c r="F7" s="365"/>
      <c r="G7" s="126">
        <v>9</v>
      </c>
      <c r="H7" s="126">
        <v>10</v>
      </c>
    </row>
    <row r="8" spans="1:8" ht="12.75" hidden="1">
      <c r="A8" s="126">
        <v>1</v>
      </c>
      <c r="B8" s="126">
        <v>2</v>
      </c>
      <c r="C8" s="126">
        <v>3</v>
      </c>
      <c r="D8" s="126">
        <v>4</v>
      </c>
      <c r="E8" s="126">
        <v>5</v>
      </c>
      <c r="F8" s="126">
        <v>6</v>
      </c>
      <c r="G8" s="129">
        <v>1200000</v>
      </c>
      <c r="H8" s="129" t="s">
        <v>28</v>
      </c>
    </row>
    <row r="9" spans="1:8" ht="12.75">
      <c r="A9" s="137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38">
        <v>7</v>
      </c>
      <c r="H9" s="138">
        <v>8</v>
      </c>
    </row>
    <row r="10" spans="1:8" ht="12.75">
      <c r="A10" s="139" t="s">
        <v>186</v>
      </c>
      <c r="B10" s="128" t="s">
        <v>187</v>
      </c>
      <c r="C10" s="128" t="s">
        <v>188</v>
      </c>
      <c r="D10" s="129">
        <v>6050</v>
      </c>
      <c r="E10" s="130" t="s">
        <v>202</v>
      </c>
      <c r="F10" s="131">
        <f>SUM(G10)</f>
        <v>400000</v>
      </c>
      <c r="G10" s="140">
        <v>400000</v>
      </c>
      <c r="H10" s="131"/>
    </row>
    <row r="11" spans="1:8" ht="12.75">
      <c r="A11" s="341" t="s">
        <v>192</v>
      </c>
      <c r="B11" s="336" t="s">
        <v>193</v>
      </c>
      <c r="C11" s="336" t="s">
        <v>194</v>
      </c>
      <c r="D11" s="337">
        <v>6050</v>
      </c>
      <c r="E11" s="338" t="s">
        <v>426</v>
      </c>
      <c r="F11" s="339">
        <f>SUM(G11:H11)</f>
        <v>1600000</v>
      </c>
      <c r="G11" s="342">
        <v>640000</v>
      </c>
      <c r="H11" s="343">
        <v>960000</v>
      </c>
    </row>
    <row r="12" spans="1:8" ht="12.75">
      <c r="A12" s="344"/>
      <c r="B12" s="345"/>
      <c r="C12" s="345"/>
      <c r="D12" s="346"/>
      <c r="E12" s="349" t="s">
        <v>427</v>
      </c>
      <c r="F12" s="347"/>
      <c r="G12" s="340"/>
      <c r="H12" s="348"/>
    </row>
    <row r="13" spans="1:9" ht="15">
      <c r="A13" s="364" t="s">
        <v>196</v>
      </c>
      <c r="B13" s="364"/>
      <c r="C13" s="364"/>
      <c r="D13" s="364"/>
      <c r="E13" s="364"/>
      <c r="F13" s="135">
        <f>SUM(F10:F11)</f>
        <v>2000000</v>
      </c>
      <c r="G13" s="141">
        <f>SUM(G10:G11)</f>
        <v>1040000</v>
      </c>
      <c r="H13" s="142">
        <f>SUM(H11)</f>
        <v>960000</v>
      </c>
      <c r="I13" s="143"/>
    </row>
    <row r="14" spans="1:6" ht="12.75">
      <c r="A14" s="8"/>
      <c r="B14" s="8"/>
      <c r="C14" s="8"/>
      <c r="D14" s="8"/>
      <c r="E14" s="8"/>
      <c r="F14" s="8"/>
    </row>
    <row r="15" spans="1:6" ht="12.75">
      <c r="A15" s="8"/>
      <c r="B15" s="8"/>
      <c r="C15" s="8"/>
      <c r="D15" s="8"/>
      <c r="E15" s="8"/>
      <c r="F15" s="8"/>
    </row>
    <row r="16" spans="1:6" ht="12.75">
      <c r="A16" s="8"/>
      <c r="B16" s="8"/>
      <c r="C16" s="8"/>
      <c r="D16" s="8"/>
      <c r="E16" s="8"/>
      <c r="F16" s="8"/>
    </row>
    <row r="17" spans="1:6" ht="12.75">
      <c r="A17" s="8"/>
      <c r="B17" s="8"/>
      <c r="C17" s="8"/>
      <c r="D17" s="8"/>
      <c r="E17" s="8"/>
      <c r="F17" s="8"/>
    </row>
    <row r="18" spans="1:6" ht="12.75">
      <c r="A18" s="8"/>
      <c r="B18" s="8"/>
      <c r="C18" s="8"/>
      <c r="D18" s="8"/>
      <c r="E18" s="8"/>
      <c r="F18" s="8"/>
    </row>
    <row r="19" spans="1:6" ht="12.75">
      <c r="A19" s="8"/>
      <c r="B19" s="8"/>
      <c r="C19" s="8"/>
      <c r="D19" s="8"/>
      <c r="E19" s="8"/>
      <c r="F19" s="8"/>
    </row>
    <row r="20" spans="1:6" ht="12.75">
      <c r="A20" s="9"/>
      <c r="B20" s="8"/>
      <c r="C20" s="8"/>
      <c r="D20" s="8"/>
      <c r="E20" s="8"/>
      <c r="F20" s="8"/>
    </row>
    <row r="21" spans="1:6" ht="12.75">
      <c r="A21" s="8"/>
      <c r="B21" s="8"/>
      <c r="C21" s="8"/>
      <c r="D21" s="8"/>
      <c r="E21" s="8"/>
      <c r="F21" s="8"/>
    </row>
    <row r="22" spans="1:6" ht="12.75">
      <c r="A22" s="8"/>
      <c r="B22" s="8"/>
      <c r="C22" s="8"/>
      <c r="D22" s="8"/>
      <c r="E22" s="8"/>
      <c r="F22" s="8"/>
    </row>
    <row r="23" spans="1:6" ht="12.75">
      <c r="A23" s="8"/>
      <c r="B23" s="8"/>
      <c r="C23" s="8"/>
      <c r="D23" s="8"/>
      <c r="E23" s="8"/>
      <c r="F23" s="8"/>
    </row>
  </sheetData>
  <sheetProtection/>
  <mergeCells count="11">
    <mergeCell ref="A13:E13"/>
    <mergeCell ref="A1:F1"/>
    <mergeCell ref="A3:A7"/>
    <mergeCell ref="B3:B7"/>
    <mergeCell ref="C3:C7"/>
    <mergeCell ref="D3:D7"/>
    <mergeCell ref="E3:E7"/>
    <mergeCell ref="G3:H3"/>
    <mergeCell ref="F4:F7"/>
    <mergeCell ref="G4:G6"/>
    <mergeCell ref="H4:H6"/>
  </mergeCells>
  <printOptions/>
  <pageMargins left="0.75" right="0.75" top="1" bottom="1" header="0.5" footer="0.5118055555555556"/>
  <pageSetup horizontalDpi="300" verticalDpi="300" orientation="landscape" paperSize="9" r:id="rId1"/>
  <headerFooter alignWithMargins="0">
    <oddHeader>&amp;RZałącznik nr 3 b
do Uchwały Nr XIX/107/2008
 Rady Miejskiej w Rzgowie
z dnia 18 stycznia 2008r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0"/>
  <sheetViews>
    <sheetView zoomScale="75" zoomScaleNormal="75" zoomScalePageLayoutView="0" workbookViewId="0" topLeftCell="A16">
      <selection activeCell="D88" sqref="D88"/>
    </sheetView>
  </sheetViews>
  <sheetFormatPr defaultColWidth="9.00390625" defaultRowHeight="12.75"/>
  <cols>
    <col min="1" max="1" width="5.125" style="8" customWidth="1"/>
    <col min="2" max="2" width="7.75390625" style="8" customWidth="1"/>
    <col min="3" max="3" width="6.75390625" style="8" customWidth="1"/>
    <col min="4" max="4" width="72.125" style="8" customWidth="1"/>
    <col min="5" max="5" width="14.75390625" style="8" customWidth="1"/>
    <col min="6" max="7" width="12.75390625" style="8" customWidth="1"/>
    <col min="8" max="8" width="11.375" style="8" customWidth="1"/>
    <col min="9" max="9" width="7.125" style="8" customWidth="1"/>
    <col min="10" max="10" width="7.375" style="8" customWidth="1"/>
    <col min="11" max="11" width="14.25390625" style="8" customWidth="1"/>
    <col min="12" max="16384" width="9.125" style="8" customWidth="1"/>
  </cols>
  <sheetData>
    <row r="1" spans="1:11" ht="18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5" ht="18" customHeight="1">
      <c r="A2" s="121"/>
      <c r="B2" s="121"/>
      <c r="C2" s="121"/>
      <c r="D2" s="367" t="s">
        <v>203</v>
      </c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1" ht="18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8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0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2" t="s">
        <v>168</v>
      </c>
    </row>
    <row r="6" spans="1:11" s="68" customFormat="1" ht="19.5" customHeight="1">
      <c r="A6" s="358" t="s">
        <v>1</v>
      </c>
      <c r="B6" s="358" t="s">
        <v>170</v>
      </c>
      <c r="C6" s="358" t="s">
        <v>17</v>
      </c>
      <c r="D6" s="359" t="s">
        <v>204</v>
      </c>
      <c r="E6" s="359" t="s">
        <v>173</v>
      </c>
      <c r="F6" s="359" t="s">
        <v>174</v>
      </c>
      <c r="G6" s="359"/>
      <c r="H6" s="359"/>
      <c r="I6" s="359"/>
      <c r="J6" s="359"/>
      <c r="K6" s="359" t="s">
        <v>175</v>
      </c>
    </row>
    <row r="7" spans="1:11" s="68" customFormat="1" ht="19.5" customHeight="1">
      <c r="A7" s="358"/>
      <c r="B7" s="358"/>
      <c r="C7" s="358"/>
      <c r="D7" s="359"/>
      <c r="E7" s="359"/>
      <c r="F7" s="359" t="s">
        <v>176</v>
      </c>
      <c r="G7" s="359" t="s">
        <v>177</v>
      </c>
      <c r="H7" s="359"/>
      <c r="I7" s="359"/>
      <c r="J7" s="359"/>
      <c r="K7" s="359"/>
    </row>
    <row r="8" spans="1:11" s="68" customFormat="1" ht="29.25" customHeight="1">
      <c r="A8" s="358"/>
      <c r="B8" s="358"/>
      <c r="C8" s="358"/>
      <c r="D8" s="359"/>
      <c r="E8" s="359"/>
      <c r="F8" s="359"/>
      <c r="G8" s="359" t="s">
        <v>181</v>
      </c>
      <c r="H8" s="359" t="s">
        <v>182</v>
      </c>
      <c r="I8" s="359" t="s">
        <v>205</v>
      </c>
      <c r="J8" s="359" t="s">
        <v>184</v>
      </c>
      <c r="K8" s="359"/>
    </row>
    <row r="9" spans="1:11" s="68" customFormat="1" ht="19.5" customHeight="1">
      <c r="A9" s="358"/>
      <c r="B9" s="358"/>
      <c r="C9" s="358"/>
      <c r="D9" s="359"/>
      <c r="E9" s="359"/>
      <c r="F9" s="359"/>
      <c r="G9" s="359"/>
      <c r="H9" s="359"/>
      <c r="I9" s="359"/>
      <c r="J9" s="359"/>
      <c r="K9" s="359"/>
    </row>
    <row r="10" spans="1:11" s="68" customFormat="1" ht="32.25" customHeight="1">
      <c r="A10" s="358"/>
      <c r="B10" s="358"/>
      <c r="C10" s="358"/>
      <c r="D10" s="359"/>
      <c r="E10" s="359"/>
      <c r="F10" s="359"/>
      <c r="G10" s="359"/>
      <c r="H10" s="359"/>
      <c r="I10" s="359"/>
      <c r="J10" s="359"/>
      <c r="K10" s="359"/>
    </row>
    <row r="11" spans="1:11" ht="7.5" customHeight="1">
      <c r="A11" s="126">
        <v>2</v>
      </c>
      <c r="B11" s="126">
        <v>3</v>
      </c>
      <c r="C11" s="126">
        <v>4</v>
      </c>
      <c r="D11" s="126">
        <v>5</v>
      </c>
      <c r="E11" s="126">
        <v>6</v>
      </c>
      <c r="F11" s="126">
        <v>7</v>
      </c>
      <c r="G11" s="126">
        <v>8</v>
      </c>
      <c r="H11" s="126">
        <v>9</v>
      </c>
      <c r="I11" s="126">
        <v>10</v>
      </c>
      <c r="J11" s="126">
        <v>11</v>
      </c>
      <c r="K11" s="126">
        <v>12</v>
      </c>
    </row>
    <row r="12" spans="1:11" ht="13.5" customHeight="1">
      <c r="A12" s="144" t="s">
        <v>116</v>
      </c>
      <c r="B12" s="145"/>
      <c r="C12" s="145"/>
      <c r="D12" s="146" t="s">
        <v>206</v>
      </c>
      <c r="E12" s="147">
        <f>SUM(E13)</f>
        <v>362000</v>
      </c>
      <c r="F12" s="147">
        <f>SUM(F13)</f>
        <v>362000</v>
      </c>
      <c r="G12" s="147">
        <f>SUM(G13)</f>
        <v>362000</v>
      </c>
      <c r="H12" s="148"/>
      <c r="I12" s="148"/>
      <c r="J12" s="148"/>
      <c r="K12" s="145"/>
    </row>
    <row r="13" spans="1:11" ht="13.5" customHeight="1">
      <c r="A13" s="149"/>
      <c r="B13" s="149" t="s">
        <v>132</v>
      </c>
      <c r="C13" s="150"/>
      <c r="D13" s="151" t="s">
        <v>133</v>
      </c>
      <c r="E13" s="152">
        <f>SUM(E14:E18)</f>
        <v>362000</v>
      </c>
      <c r="F13" s="152">
        <f>SUM(F14:F18)</f>
        <v>362000</v>
      </c>
      <c r="G13" s="152">
        <f>SUM(G14:G18)</f>
        <v>362000</v>
      </c>
      <c r="H13" s="153"/>
      <c r="I13" s="153"/>
      <c r="J13" s="153"/>
      <c r="K13" s="150"/>
    </row>
    <row r="14" spans="1:11" ht="14.25" customHeight="1">
      <c r="A14" s="154" t="s">
        <v>28</v>
      </c>
      <c r="B14" s="154" t="s">
        <v>28</v>
      </c>
      <c r="C14" s="155">
        <v>6050</v>
      </c>
      <c r="D14" s="156" t="s">
        <v>207</v>
      </c>
      <c r="E14" s="157">
        <v>60000</v>
      </c>
      <c r="F14" s="157">
        <v>60000</v>
      </c>
      <c r="G14" s="157">
        <v>60000</v>
      </c>
      <c r="H14" s="157"/>
      <c r="I14" s="334" t="s">
        <v>28</v>
      </c>
      <c r="J14" s="157"/>
      <c r="K14" s="6" t="s">
        <v>208</v>
      </c>
    </row>
    <row r="15" spans="1:12" ht="14.25" customHeight="1">
      <c r="A15" s="154" t="s">
        <v>28</v>
      </c>
      <c r="B15" s="154" t="s">
        <v>28</v>
      </c>
      <c r="C15" s="155">
        <v>6050</v>
      </c>
      <c r="D15" s="6" t="s">
        <v>209</v>
      </c>
      <c r="E15" s="157">
        <v>30000</v>
      </c>
      <c r="F15" s="157">
        <v>30000</v>
      </c>
      <c r="G15" s="157">
        <v>30000</v>
      </c>
      <c r="H15" s="157"/>
      <c r="I15" s="334" t="s">
        <v>28</v>
      </c>
      <c r="J15" s="157"/>
      <c r="K15" s="6" t="s">
        <v>208</v>
      </c>
      <c r="L15" s="159"/>
    </row>
    <row r="16" spans="1:11" ht="12.75">
      <c r="A16" s="154" t="s">
        <v>28</v>
      </c>
      <c r="B16" s="154" t="s">
        <v>28</v>
      </c>
      <c r="C16" s="155">
        <v>6050</v>
      </c>
      <c r="D16" s="317" t="s">
        <v>210</v>
      </c>
      <c r="E16" s="157">
        <v>250000</v>
      </c>
      <c r="F16" s="157">
        <v>250000</v>
      </c>
      <c r="G16" s="157">
        <v>250000</v>
      </c>
      <c r="H16" s="157"/>
      <c r="I16" s="158"/>
      <c r="J16" s="157"/>
      <c r="K16" s="6" t="s">
        <v>208</v>
      </c>
    </row>
    <row r="17" spans="1:11" ht="12.75">
      <c r="A17" s="320"/>
      <c r="B17" s="320"/>
      <c r="C17" s="175">
        <v>6050</v>
      </c>
      <c r="D17" s="178" t="s">
        <v>437</v>
      </c>
      <c r="E17" s="176">
        <v>15000</v>
      </c>
      <c r="F17" s="176">
        <v>15000</v>
      </c>
      <c r="G17" s="176">
        <v>15000</v>
      </c>
      <c r="H17" s="176"/>
      <c r="I17" s="177"/>
      <c r="J17" s="176"/>
      <c r="K17" s="6" t="s">
        <v>208</v>
      </c>
    </row>
    <row r="18" spans="1:11" ht="12.75">
      <c r="A18" s="320"/>
      <c r="B18" s="320"/>
      <c r="C18" s="175">
        <v>6050</v>
      </c>
      <c r="D18" s="329" t="s">
        <v>421</v>
      </c>
      <c r="E18" s="176">
        <v>7000</v>
      </c>
      <c r="F18" s="176">
        <v>7000</v>
      </c>
      <c r="G18" s="176">
        <v>7000</v>
      </c>
      <c r="H18" s="176"/>
      <c r="I18" s="177"/>
      <c r="J18" s="176"/>
      <c r="K18" s="317" t="s">
        <v>208</v>
      </c>
    </row>
    <row r="19" spans="1:11" ht="12.75">
      <c r="A19" s="335"/>
      <c r="B19" s="335"/>
      <c r="C19" s="180"/>
      <c r="D19" s="328" t="s">
        <v>420</v>
      </c>
      <c r="E19" s="181"/>
      <c r="F19" s="181"/>
      <c r="G19" s="181"/>
      <c r="H19" s="181"/>
      <c r="I19" s="182"/>
      <c r="J19" s="181"/>
      <c r="K19" s="183"/>
    </row>
    <row r="20" spans="1:11" ht="15">
      <c r="A20" s="160" t="s">
        <v>211</v>
      </c>
      <c r="B20" s="160"/>
      <c r="C20" s="161"/>
      <c r="D20" s="318" t="s">
        <v>212</v>
      </c>
      <c r="E20" s="163">
        <f>SUM(E21+E34)</f>
        <v>2610000</v>
      </c>
      <c r="F20" s="163">
        <f>SUM(F34+F21)</f>
        <v>2610000</v>
      </c>
      <c r="G20" s="163">
        <f>SUM(G34+G21)</f>
        <v>2610000</v>
      </c>
      <c r="H20" s="163"/>
      <c r="I20" s="164"/>
      <c r="J20" s="165"/>
      <c r="K20" s="6"/>
    </row>
    <row r="21" spans="1:11" ht="14.25">
      <c r="A21" s="166"/>
      <c r="B21" s="167" t="s">
        <v>213</v>
      </c>
      <c r="C21" s="168"/>
      <c r="D21" s="169" t="s">
        <v>23</v>
      </c>
      <c r="E21" s="170">
        <f>SUM(E22:E32)</f>
        <v>1052000</v>
      </c>
      <c r="F21" s="170">
        <f>SUM(F22:F32)</f>
        <v>1052000</v>
      </c>
      <c r="G21" s="170">
        <f>SUM(G22:G32)</f>
        <v>1052000</v>
      </c>
      <c r="H21" s="170"/>
      <c r="I21" s="171"/>
      <c r="J21" s="165"/>
      <c r="K21" s="6"/>
    </row>
    <row r="22" spans="1:11" ht="12.75">
      <c r="A22" s="154" t="s">
        <v>28</v>
      </c>
      <c r="B22" s="154" t="s">
        <v>28</v>
      </c>
      <c r="C22" s="155">
        <v>6050</v>
      </c>
      <c r="D22" s="6" t="s">
        <v>214</v>
      </c>
      <c r="E22" s="157">
        <v>250000</v>
      </c>
      <c r="F22" s="157">
        <v>250000</v>
      </c>
      <c r="G22" s="157">
        <v>250000</v>
      </c>
      <c r="H22" s="157"/>
      <c r="I22" s="158"/>
      <c r="J22" s="157"/>
      <c r="K22" s="6" t="s">
        <v>208</v>
      </c>
    </row>
    <row r="23" spans="1:11" ht="12.75">
      <c r="A23" s="154"/>
      <c r="B23" s="154"/>
      <c r="C23" s="155">
        <v>6050</v>
      </c>
      <c r="D23" s="6" t="s">
        <v>215</v>
      </c>
      <c r="E23" s="157">
        <v>7000</v>
      </c>
      <c r="F23" s="157">
        <v>7000</v>
      </c>
      <c r="G23" s="157">
        <v>7000</v>
      </c>
      <c r="H23" s="157"/>
      <c r="I23" s="158"/>
      <c r="J23" s="157"/>
      <c r="K23" s="6" t="s">
        <v>208</v>
      </c>
    </row>
    <row r="24" spans="1:11" ht="12.75">
      <c r="A24" s="154"/>
      <c r="B24" s="154"/>
      <c r="C24" s="155">
        <v>6050</v>
      </c>
      <c r="D24" s="6" t="s">
        <v>216</v>
      </c>
      <c r="E24" s="157">
        <v>60000</v>
      </c>
      <c r="F24" s="157">
        <v>60000</v>
      </c>
      <c r="G24" s="157">
        <v>60000</v>
      </c>
      <c r="H24" s="157"/>
      <c r="I24" s="158"/>
      <c r="J24" s="157"/>
      <c r="K24" s="6" t="s">
        <v>208</v>
      </c>
    </row>
    <row r="25" spans="1:11" ht="12.75">
      <c r="A25" s="154"/>
      <c r="B25" s="154"/>
      <c r="C25" s="155">
        <v>6050</v>
      </c>
      <c r="D25" s="172" t="s">
        <v>217</v>
      </c>
      <c r="E25" s="157">
        <v>100000</v>
      </c>
      <c r="F25" s="157">
        <v>100000</v>
      </c>
      <c r="G25" s="157">
        <v>100000</v>
      </c>
      <c r="H25" s="157"/>
      <c r="I25" s="158"/>
      <c r="J25" s="157"/>
      <c r="K25" s="6" t="s">
        <v>208</v>
      </c>
    </row>
    <row r="26" spans="1:11" ht="12.75">
      <c r="A26" s="154"/>
      <c r="B26" s="154"/>
      <c r="C26" s="155">
        <v>6050</v>
      </c>
      <c r="D26" s="6" t="s">
        <v>218</v>
      </c>
      <c r="E26" s="157">
        <v>250000</v>
      </c>
      <c r="F26" s="157">
        <v>250000</v>
      </c>
      <c r="G26" s="157">
        <v>250000</v>
      </c>
      <c r="H26" s="157"/>
      <c r="I26" s="158"/>
      <c r="J26" s="157"/>
      <c r="K26" s="6" t="s">
        <v>208</v>
      </c>
    </row>
    <row r="27" spans="1:11" ht="12.75">
      <c r="A27" s="173"/>
      <c r="B27" s="174"/>
      <c r="C27" s="175">
        <v>6050</v>
      </c>
      <c r="D27" s="159" t="s">
        <v>219</v>
      </c>
      <c r="E27" s="176"/>
      <c r="F27" s="176"/>
      <c r="G27" s="176"/>
      <c r="H27" s="176"/>
      <c r="I27" s="177"/>
      <c r="J27" s="176"/>
      <c r="K27" s="178"/>
    </row>
    <row r="28" spans="1:11" ht="12.75">
      <c r="A28" s="173"/>
      <c r="B28" s="179"/>
      <c r="C28" s="180"/>
      <c r="D28" s="159" t="s">
        <v>220</v>
      </c>
      <c r="E28" s="181">
        <v>80000</v>
      </c>
      <c r="F28" s="181">
        <v>80000</v>
      </c>
      <c r="G28" s="181">
        <v>80000</v>
      </c>
      <c r="H28" s="181"/>
      <c r="I28" s="182"/>
      <c r="J28" s="181"/>
      <c r="K28" s="183" t="s">
        <v>208</v>
      </c>
    </row>
    <row r="29" spans="1:11" ht="12.75">
      <c r="A29" s="184"/>
      <c r="B29" s="179"/>
      <c r="C29" s="180">
        <v>6050</v>
      </c>
      <c r="D29" s="6" t="s">
        <v>221</v>
      </c>
      <c r="E29" s="181">
        <v>120000</v>
      </c>
      <c r="F29" s="181">
        <v>120000</v>
      </c>
      <c r="G29" s="181">
        <v>120000</v>
      </c>
      <c r="H29" s="181"/>
      <c r="I29" s="182"/>
      <c r="J29" s="181"/>
      <c r="K29" s="6" t="s">
        <v>208</v>
      </c>
    </row>
    <row r="30" spans="1:11" ht="12.75">
      <c r="A30" s="184"/>
      <c r="B30" s="179"/>
      <c r="C30" s="155">
        <v>6050</v>
      </c>
      <c r="D30" s="6" t="s">
        <v>222</v>
      </c>
      <c r="E30" s="157">
        <v>85000</v>
      </c>
      <c r="F30" s="157">
        <v>85000</v>
      </c>
      <c r="G30" s="157">
        <v>85000</v>
      </c>
      <c r="H30" s="157"/>
      <c r="I30" s="158"/>
      <c r="J30" s="157"/>
      <c r="K30" s="6" t="s">
        <v>208</v>
      </c>
    </row>
    <row r="31" spans="1:11" ht="12.75">
      <c r="A31" s="184"/>
      <c r="B31" s="179"/>
      <c r="C31" s="155">
        <v>6050</v>
      </c>
      <c r="D31" s="327" t="s">
        <v>413</v>
      </c>
      <c r="E31" s="315">
        <v>80000</v>
      </c>
      <c r="F31" s="157">
        <v>80000</v>
      </c>
      <c r="G31" s="157">
        <v>80000</v>
      </c>
      <c r="H31" s="157"/>
      <c r="I31" s="158"/>
      <c r="J31" s="157"/>
      <c r="K31" s="6" t="s">
        <v>208</v>
      </c>
    </row>
    <row r="32" spans="1:11" ht="12.75">
      <c r="A32" s="350"/>
      <c r="B32" s="174"/>
      <c r="C32" s="175">
        <v>6050</v>
      </c>
      <c r="D32" s="329" t="s">
        <v>434</v>
      </c>
      <c r="E32" s="321">
        <v>20000</v>
      </c>
      <c r="F32" s="176">
        <v>20000</v>
      </c>
      <c r="G32" s="176">
        <v>20000</v>
      </c>
      <c r="H32" s="176"/>
      <c r="I32" s="177"/>
      <c r="J32" s="176"/>
      <c r="K32" s="317" t="s">
        <v>208</v>
      </c>
    </row>
    <row r="33" spans="1:11" ht="12.75">
      <c r="A33" s="351"/>
      <c r="B33" s="179"/>
      <c r="C33" s="180"/>
      <c r="D33" s="328" t="s">
        <v>422</v>
      </c>
      <c r="E33" s="319"/>
      <c r="F33" s="181"/>
      <c r="G33" s="181"/>
      <c r="H33" s="181"/>
      <c r="I33" s="182"/>
      <c r="J33" s="181"/>
      <c r="K33" s="183"/>
    </row>
    <row r="34" spans="1:11" ht="14.25">
      <c r="A34" s="167"/>
      <c r="B34" s="167" t="s">
        <v>223</v>
      </c>
      <c r="C34" s="168" t="s">
        <v>28</v>
      </c>
      <c r="D34" s="316" t="s">
        <v>138</v>
      </c>
      <c r="E34" s="170">
        <f>SUM(E35:E49)</f>
        <v>1558000</v>
      </c>
      <c r="F34" s="170">
        <f>SUM(F35:F49)</f>
        <v>1558000</v>
      </c>
      <c r="G34" s="170">
        <f>SUM(G35:G49)</f>
        <v>1558000</v>
      </c>
      <c r="H34" s="170"/>
      <c r="I34" s="158"/>
      <c r="J34" s="157"/>
      <c r="K34" s="6"/>
    </row>
    <row r="35" spans="1:11" ht="14.25">
      <c r="A35" s="167"/>
      <c r="B35" s="167"/>
      <c r="C35" s="180">
        <v>6050</v>
      </c>
      <c r="D35" s="185" t="s">
        <v>224</v>
      </c>
      <c r="E35" s="181">
        <v>220000</v>
      </c>
      <c r="F35" s="181">
        <v>220000</v>
      </c>
      <c r="G35" s="181">
        <v>220000</v>
      </c>
      <c r="H35" s="181"/>
      <c r="I35" s="158"/>
      <c r="J35" s="157"/>
      <c r="K35" s="6" t="s">
        <v>208</v>
      </c>
    </row>
    <row r="36" spans="1:11" ht="12.75">
      <c r="A36" s="154" t="s">
        <v>28</v>
      </c>
      <c r="B36" s="154" t="s">
        <v>28</v>
      </c>
      <c r="C36" s="155">
        <v>6050</v>
      </c>
      <c r="D36" s="314" t="s">
        <v>423</v>
      </c>
      <c r="E36" s="157">
        <v>100000</v>
      </c>
      <c r="F36" s="157">
        <v>100000</v>
      </c>
      <c r="G36" s="157">
        <v>100000</v>
      </c>
      <c r="H36" s="157"/>
      <c r="I36" s="158"/>
      <c r="J36" s="157"/>
      <c r="K36" s="6" t="s">
        <v>208</v>
      </c>
    </row>
    <row r="37" spans="1:11" ht="12.75">
      <c r="A37" s="154" t="s">
        <v>28</v>
      </c>
      <c r="B37" s="154" t="s">
        <v>28</v>
      </c>
      <c r="C37" s="155">
        <v>6050</v>
      </c>
      <c r="D37" s="6" t="s">
        <v>225</v>
      </c>
      <c r="E37" s="157">
        <v>80000</v>
      </c>
      <c r="F37" s="157">
        <v>80000</v>
      </c>
      <c r="G37" s="157">
        <v>80000</v>
      </c>
      <c r="H37" s="157"/>
      <c r="I37" s="158"/>
      <c r="J37" s="157"/>
      <c r="K37" s="6" t="s">
        <v>208</v>
      </c>
    </row>
    <row r="38" spans="1:11" ht="12.75">
      <c r="A38" s="154" t="s">
        <v>28</v>
      </c>
      <c r="B38" s="154" t="s">
        <v>28</v>
      </c>
      <c r="C38" s="155">
        <v>6050</v>
      </c>
      <c r="D38" s="314" t="s">
        <v>428</v>
      </c>
      <c r="E38" s="157">
        <v>100000</v>
      </c>
      <c r="F38" s="157">
        <v>100000</v>
      </c>
      <c r="G38" s="157">
        <v>100000</v>
      </c>
      <c r="H38" s="157"/>
      <c r="I38" s="158"/>
      <c r="J38" s="157"/>
      <c r="K38" s="6" t="s">
        <v>208</v>
      </c>
    </row>
    <row r="39" spans="1:11" ht="12.75">
      <c r="A39" s="154" t="s">
        <v>226</v>
      </c>
      <c r="B39" s="154" t="s">
        <v>28</v>
      </c>
      <c r="C39" s="155">
        <v>6050</v>
      </c>
      <c r="D39" s="314" t="s">
        <v>429</v>
      </c>
      <c r="E39" s="157">
        <v>100000</v>
      </c>
      <c r="F39" s="157">
        <v>100000</v>
      </c>
      <c r="G39" s="157">
        <v>100000</v>
      </c>
      <c r="H39" s="157"/>
      <c r="I39" s="158"/>
      <c r="J39" s="157"/>
      <c r="K39" s="6" t="s">
        <v>208</v>
      </c>
    </row>
    <row r="40" spans="1:11" ht="12.75">
      <c r="A40" s="154" t="s">
        <v>28</v>
      </c>
      <c r="B40" s="154" t="s">
        <v>28</v>
      </c>
      <c r="C40" s="155">
        <v>6050</v>
      </c>
      <c r="D40" s="6" t="s">
        <v>227</v>
      </c>
      <c r="E40" s="157">
        <v>20000</v>
      </c>
      <c r="F40" s="157">
        <v>20000</v>
      </c>
      <c r="G40" s="157">
        <v>20000</v>
      </c>
      <c r="H40" s="157"/>
      <c r="I40" s="158"/>
      <c r="J40" s="157"/>
      <c r="K40" s="6" t="s">
        <v>208</v>
      </c>
    </row>
    <row r="41" spans="1:11" ht="12.75">
      <c r="A41" s="154" t="s">
        <v>28</v>
      </c>
      <c r="B41" s="154" t="s">
        <v>28</v>
      </c>
      <c r="C41" s="155">
        <v>6050</v>
      </c>
      <c r="D41" s="6" t="s">
        <v>228</v>
      </c>
      <c r="E41" s="157">
        <v>10000</v>
      </c>
      <c r="F41" s="157">
        <v>10000</v>
      </c>
      <c r="G41" s="157">
        <v>10000</v>
      </c>
      <c r="H41" s="157"/>
      <c r="I41" s="158"/>
      <c r="J41" s="157"/>
      <c r="K41" s="6" t="s">
        <v>208</v>
      </c>
    </row>
    <row r="42" spans="1:11" ht="12.75">
      <c r="A42" s="154" t="s">
        <v>28</v>
      </c>
      <c r="B42" s="154" t="s">
        <v>28</v>
      </c>
      <c r="C42" s="155">
        <v>6050</v>
      </c>
      <c r="D42" s="6" t="s">
        <v>229</v>
      </c>
      <c r="E42" s="157">
        <v>80000</v>
      </c>
      <c r="F42" s="157">
        <v>80000</v>
      </c>
      <c r="G42" s="157">
        <v>80000</v>
      </c>
      <c r="H42" s="157"/>
      <c r="I42" s="158"/>
      <c r="J42" s="157"/>
      <c r="K42" s="6" t="s">
        <v>208</v>
      </c>
    </row>
    <row r="43" spans="1:11" ht="12.75">
      <c r="A43" s="154" t="s">
        <v>28</v>
      </c>
      <c r="B43" s="154" t="s">
        <v>28</v>
      </c>
      <c r="C43" s="155">
        <v>6050</v>
      </c>
      <c r="D43" s="6" t="s">
        <v>230</v>
      </c>
      <c r="E43" s="157">
        <v>60000</v>
      </c>
      <c r="F43" s="157">
        <v>60000</v>
      </c>
      <c r="G43" s="157">
        <v>60000</v>
      </c>
      <c r="H43" s="157"/>
      <c r="I43" s="158"/>
      <c r="J43" s="157"/>
      <c r="K43" s="6" t="s">
        <v>208</v>
      </c>
    </row>
    <row r="44" spans="1:11" ht="12.75">
      <c r="A44" s="154" t="s">
        <v>28</v>
      </c>
      <c r="B44" s="154" t="s">
        <v>28</v>
      </c>
      <c r="C44" s="155">
        <v>6050</v>
      </c>
      <c r="D44" s="6" t="s">
        <v>231</v>
      </c>
      <c r="E44" s="157">
        <v>300000</v>
      </c>
      <c r="F44" s="157">
        <v>300000</v>
      </c>
      <c r="G44" s="157">
        <v>300000</v>
      </c>
      <c r="H44" s="157"/>
      <c r="I44" s="158"/>
      <c r="J44" s="157"/>
      <c r="K44" s="6" t="s">
        <v>208</v>
      </c>
    </row>
    <row r="45" spans="1:11" ht="12.75">
      <c r="A45" s="154"/>
      <c r="B45" s="154"/>
      <c r="C45" s="155">
        <v>6050</v>
      </c>
      <c r="D45" s="314" t="s">
        <v>411</v>
      </c>
      <c r="E45" s="157">
        <v>200000</v>
      </c>
      <c r="F45" s="157">
        <v>200000</v>
      </c>
      <c r="G45" s="157">
        <v>200000</v>
      </c>
      <c r="H45" s="157"/>
      <c r="I45" s="158"/>
      <c r="J45" s="157"/>
      <c r="K45" s="6" t="s">
        <v>208</v>
      </c>
    </row>
    <row r="46" spans="1:11" ht="12.75">
      <c r="A46" s="154"/>
      <c r="B46" s="154"/>
      <c r="C46" s="155">
        <v>6050</v>
      </c>
      <c r="D46" s="6" t="s">
        <v>232</v>
      </c>
      <c r="E46" s="157">
        <v>80000</v>
      </c>
      <c r="F46" s="157">
        <v>80000</v>
      </c>
      <c r="G46" s="157">
        <v>80000</v>
      </c>
      <c r="H46" s="157"/>
      <c r="I46" s="158"/>
      <c r="J46" s="157"/>
      <c r="K46" s="6" t="s">
        <v>208</v>
      </c>
    </row>
    <row r="47" spans="1:11" ht="12.75">
      <c r="A47" s="154"/>
      <c r="B47" s="154"/>
      <c r="C47" s="155">
        <v>6050</v>
      </c>
      <c r="D47" s="329" t="s">
        <v>414</v>
      </c>
      <c r="E47" s="315">
        <v>70000</v>
      </c>
      <c r="F47" s="157">
        <v>70000</v>
      </c>
      <c r="G47" s="157">
        <v>70000</v>
      </c>
      <c r="H47" s="157"/>
      <c r="I47" s="158"/>
      <c r="J47" s="157"/>
      <c r="K47" s="6" t="s">
        <v>208</v>
      </c>
    </row>
    <row r="48" spans="1:11" ht="12.75">
      <c r="A48" s="154"/>
      <c r="B48" s="154"/>
      <c r="C48" s="155">
        <v>6050</v>
      </c>
      <c r="D48" s="327" t="s">
        <v>415</v>
      </c>
      <c r="E48" s="315">
        <v>20000</v>
      </c>
      <c r="F48" s="157">
        <v>20000</v>
      </c>
      <c r="G48" s="157">
        <v>20000</v>
      </c>
      <c r="H48" s="157"/>
      <c r="I48" s="158"/>
      <c r="J48" s="157"/>
      <c r="K48" s="6" t="s">
        <v>208</v>
      </c>
    </row>
    <row r="49" spans="1:11" ht="12.75">
      <c r="A49" s="154"/>
      <c r="B49" s="154"/>
      <c r="C49" s="155">
        <v>6050</v>
      </c>
      <c r="D49" s="183" t="s">
        <v>233</v>
      </c>
      <c r="E49" s="157">
        <v>118000</v>
      </c>
      <c r="F49" s="157">
        <v>118000</v>
      </c>
      <c r="G49" s="157">
        <v>118000</v>
      </c>
      <c r="H49" s="157"/>
      <c r="I49" s="158"/>
      <c r="J49" s="157"/>
      <c r="K49" s="6" t="s">
        <v>208</v>
      </c>
    </row>
    <row r="50" spans="1:11" ht="15">
      <c r="A50" s="160" t="s">
        <v>234</v>
      </c>
      <c r="B50" s="160"/>
      <c r="C50" s="161"/>
      <c r="D50" s="162" t="s">
        <v>4</v>
      </c>
      <c r="E50" s="163">
        <f>SUM(E51)</f>
        <v>880000</v>
      </c>
      <c r="F50" s="163">
        <f>SUM(F51)</f>
        <v>880000</v>
      </c>
      <c r="G50" s="163">
        <f>SUM(G51)</f>
        <v>880000</v>
      </c>
      <c r="H50" s="163"/>
      <c r="I50" s="164"/>
      <c r="J50" s="165"/>
      <c r="K50" s="6"/>
    </row>
    <row r="51" spans="1:11" ht="14.25">
      <c r="A51" s="186"/>
      <c r="B51" s="186" t="s">
        <v>235</v>
      </c>
      <c r="C51" s="187"/>
      <c r="D51" s="188" t="s">
        <v>25</v>
      </c>
      <c r="E51" s="189">
        <f>SUM(E52:E54)</f>
        <v>880000</v>
      </c>
      <c r="F51" s="190">
        <f>SUM(F52:F54)</f>
        <v>880000</v>
      </c>
      <c r="G51" s="189">
        <f>SUM(G52:G54)</f>
        <v>880000</v>
      </c>
      <c r="H51" s="189"/>
      <c r="I51" s="191"/>
      <c r="J51" s="181"/>
      <c r="K51" s="183"/>
    </row>
    <row r="52" spans="1:11" ht="12.75">
      <c r="A52" s="154" t="s">
        <v>28</v>
      </c>
      <c r="B52" s="154" t="s">
        <v>28</v>
      </c>
      <c r="C52" s="6">
        <v>6050</v>
      </c>
      <c r="D52" s="6" t="s">
        <v>236</v>
      </c>
      <c r="E52" s="157">
        <v>400000</v>
      </c>
      <c r="F52" s="157">
        <v>400000</v>
      </c>
      <c r="G52" s="157">
        <v>400000</v>
      </c>
      <c r="H52" s="157"/>
      <c r="I52" s="158"/>
      <c r="J52" s="157"/>
      <c r="K52" s="6" t="s">
        <v>208</v>
      </c>
    </row>
    <row r="53" spans="1:11" ht="12.75">
      <c r="A53" s="154" t="s">
        <v>28</v>
      </c>
      <c r="B53" s="154" t="s">
        <v>28</v>
      </c>
      <c r="C53" s="6">
        <v>6050</v>
      </c>
      <c r="D53" s="6" t="s">
        <v>237</v>
      </c>
      <c r="E53" s="157">
        <v>160000</v>
      </c>
      <c r="F53" s="157">
        <v>160000</v>
      </c>
      <c r="G53" s="157">
        <v>160000</v>
      </c>
      <c r="H53" s="157"/>
      <c r="I53" s="158"/>
      <c r="J53" s="157"/>
      <c r="K53" s="6" t="s">
        <v>208</v>
      </c>
    </row>
    <row r="54" spans="1:11" ht="12.75">
      <c r="A54" s="154"/>
      <c r="B54" s="154"/>
      <c r="C54" s="6">
        <v>6050</v>
      </c>
      <c r="D54" s="6" t="s">
        <v>238</v>
      </c>
      <c r="E54" s="157">
        <v>320000</v>
      </c>
      <c r="F54" s="157">
        <v>320000</v>
      </c>
      <c r="G54" s="157">
        <v>320000</v>
      </c>
      <c r="H54" s="157"/>
      <c r="I54" s="158"/>
      <c r="J54" s="157"/>
      <c r="K54" s="6" t="s">
        <v>208</v>
      </c>
    </row>
    <row r="55" spans="1:11" ht="15">
      <c r="A55" s="160" t="s">
        <v>187</v>
      </c>
      <c r="B55" s="160"/>
      <c r="C55" s="162"/>
      <c r="D55" s="192" t="s">
        <v>32</v>
      </c>
      <c r="E55" s="163">
        <f>SUM(E58+E56)</f>
        <v>119050</v>
      </c>
      <c r="F55" s="163">
        <f>SUM(F58+F56)</f>
        <v>119050</v>
      </c>
      <c r="G55" s="163">
        <f>SUM(G58+G56)</f>
        <v>119050</v>
      </c>
      <c r="H55" s="165"/>
      <c r="I55" s="164"/>
      <c r="J55" s="165"/>
      <c r="K55" s="193"/>
    </row>
    <row r="56" spans="1:13" ht="12.75">
      <c r="A56" s="194"/>
      <c r="B56" s="194" t="s">
        <v>239</v>
      </c>
      <c r="C56" s="195" t="s">
        <v>28</v>
      </c>
      <c r="D56" s="196" t="s">
        <v>240</v>
      </c>
      <c r="E56" s="197">
        <f>SUM(E57)</f>
        <v>12050</v>
      </c>
      <c r="F56" s="197">
        <f>SUM(F57)</f>
        <v>12050</v>
      </c>
      <c r="G56" s="197">
        <f>SUM(G57)</f>
        <v>12050</v>
      </c>
      <c r="H56" s="197"/>
      <c r="I56" s="191"/>
      <c r="J56" s="197"/>
      <c r="K56" s="195"/>
      <c r="L56" s="9"/>
      <c r="M56" s="9"/>
    </row>
    <row r="57" spans="1:11" ht="12.75">
      <c r="A57" s="154"/>
      <c r="B57" s="154"/>
      <c r="C57" s="6">
        <v>6300</v>
      </c>
      <c r="D57" s="6" t="s">
        <v>241</v>
      </c>
      <c r="E57" s="198">
        <v>12050</v>
      </c>
      <c r="F57" s="198">
        <v>12050</v>
      </c>
      <c r="G57" s="198">
        <v>12050</v>
      </c>
      <c r="H57" s="198"/>
      <c r="I57" s="158"/>
      <c r="J57" s="198"/>
      <c r="K57" s="6" t="s">
        <v>208</v>
      </c>
    </row>
    <row r="58" spans="1:11" ht="12.75">
      <c r="A58" s="194"/>
      <c r="B58" s="194" t="s">
        <v>188</v>
      </c>
      <c r="C58" s="195"/>
      <c r="D58" s="196" t="s">
        <v>141</v>
      </c>
      <c r="E58" s="197">
        <f>SUM(E59:E63)</f>
        <v>107000</v>
      </c>
      <c r="F58" s="197">
        <f>SUM(F59:F63)</f>
        <v>107000</v>
      </c>
      <c r="G58" s="197">
        <f>SUM(G59:G63)</f>
        <v>107000</v>
      </c>
      <c r="H58" s="157"/>
      <c r="I58" s="158"/>
      <c r="J58" s="157"/>
      <c r="K58" s="6"/>
    </row>
    <row r="59" spans="1:11" ht="12.75">
      <c r="A59" s="174"/>
      <c r="B59" s="174"/>
      <c r="C59" s="178">
        <v>6050</v>
      </c>
      <c r="D59" s="178" t="s">
        <v>412</v>
      </c>
      <c r="E59" s="176">
        <v>5000</v>
      </c>
      <c r="F59" s="176">
        <v>5000</v>
      </c>
      <c r="G59" s="176">
        <v>5000</v>
      </c>
      <c r="H59" s="176"/>
      <c r="I59" s="177"/>
      <c r="J59" s="176"/>
      <c r="K59" s="178" t="s">
        <v>208</v>
      </c>
    </row>
    <row r="60" spans="1:11" ht="12.75">
      <c r="A60" s="179"/>
      <c r="B60" s="179"/>
      <c r="C60" s="183"/>
      <c r="D60" s="183" t="s">
        <v>242</v>
      </c>
      <c r="E60" s="181"/>
      <c r="F60" s="181"/>
      <c r="G60" s="181"/>
      <c r="H60" s="181"/>
      <c r="I60" s="182"/>
      <c r="J60" s="181"/>
      <c r="K60" s="183" t="s">
        <v>28</v>
      </c>
    </row>
    <row r="61" spans="1:11" ht="12.75">
      <c r="A61" s="179"/>
      <c r="B61" s="179"/>
      <c r="C61" s="183">
        <v>6050</v>
      </c>
      <c r="D61" s="327" t="s">
        <v>416</v>
      </c>
      <c r="E61" s="319">
        <v>40000</v>
      </c>
      <c r="F61" s="181">
        <v>40000</v>
      </c>
      <c r="G61" s="181">
        <v>40000</v>
      </c>
      <c r="H61" s="181"/>
      <c r="I61" s="182"/>
      <c r="J61" s="181"/>
      <c r="K61" s="6" t="s">
        <v>208</v>
      </c>
    </row>
    <row r="62" spans="1:11" ht="12.75">
      <c r="A62" s="179"/>
      <c r="B62" s="179"/>
      <c r="C62" s="183">
        <v>6060</v>
      </c>
      <c r="D62" s="183" t="s">
        <v>243</v>
      </c>
      <c r="E62" s="181">
        <v>20000</v>
      </c>
      <c r="F62" s="181">
        <v>20000</v>
      </c>
      <c r="G62" s="181">
        <v>20000</v>
      </c>
      <c r="H62" s="181"/>
      <c r="I62" s="182"/>
      <c r="J62" s="181"/>
      <c r="K62" s="6" t="s">
        <v>208</v>
      </c>
    </row>
    <row r="63" spans="1:11" ht="12.75">
      <c r="A63" s="179"/>
      <c r="B63" s="179"/>
      <c r="C63" s="183">
        <v>6050</v>
      </c>
      <c r="D63" s="183" t="s">
        <v>244</v>
      </c>
      <c r="E63" s="181">
        <v>42000</v>
      </c>
      <c r="F63" s="181">
        <v>42000</v>
      </c>
      <c r="G63" s="181">
        <v>42000</v>
      </c>
      <c r="H63" s="181"/>
      <c r="I63" s="182"/>
      <c r="J63" s="181"/>
      <c r="K63" s="6" t="s">
        <v>208</v>
      </c>
    </row>
    <row r="64" spans="1:11" ht="15">
      <c r="A64" s="160" t="s">
        <v>245</v>
      </c>
      <c r="B64" s="160"/>
      <c r="C64" s="162"/>
      <c r="D64" s="162" t="s">
        <v>246</v>
      </c>
      <c r="E64" s="163">
        <f>SUM(E65)</f>
        <v>360000</v>
      </c>
      <c r="F64" s="163">
        <f>SUM(F65)</f>
        <v>360000</v>
      </c>
      <c r="G64" s="163">
        <f>SUM(G65)</f>
        <v>360000</v>
      </c>
      <c r="H64" s="163"/>
      <c r="I64" s="158"/>
      <c r="J64" s="157"/>
      <c r="K64" s="6"/>
    </row>
    <row r="65" spans="1:12" ht="14.25">
      <c r="A65" s="167"/>
      <c r="B65" s="167" t="s">
        <v>247</v>
      </c>
      <c r="C65" s="169"/>
      <c r="D65" s="169" t="s">
        <v>143</v>
      </c>
      <c r="E65" s="170">
        <f>SUM(E66:E71)</f>
        <v>360000</v>
      </c>
      <c r="F65" s="170">
        <f>SUM(F66:F71)</f>
        <v>360000</v>
      </c>
      <c r="G65" s="170">
        <f>SUM(G66:G71)</f>
        <v>360000</v>
      </c>
      <c r="H65" s="170"/>
      <c r="I65" s="191"/>
      <c r="J65" s="197"/>
      <c r="K65" s="195"/>
      <c r="L65" s="9"/>
    </row>
    <row r="66" spans="1:11" ht="12.75">
      <c r="A66" s="154" t="s">
        <v>28</v>
      </c>
      <c r="B66" s="154" t="s">
        <v>28</v>
      </c>
      <c r="C66" s="6">
        <v>6050</v>
      </c>
      <c r="D66" s="6" t="s">
        <v>248</v>
      </c>
      <c r="E66" s="157">
        <v>80000</v>
      </c>
      <c r="F66" s="157">
        <v>80000</v>
      </c>
      <c r="G66" s="157">
        <v>80000</v>
      </c>
      <c r="H66" s="157"/>
      <c r="I66" s="158"/>
      <c r="J66" s="157"/>
      <c r="K66" s="6" t="s">
        <v>208</v>
      </c>
    </row>
    <row r="67" spans="1:11" ht="12.75">
      <c r="A67" s="154" t="s">
        <v>28</v>
      </c>
      <c r="B67" s="154" t="s">
        <v>28</v>
      </c>
      <c r="C67" s="6">
        <v>6050</v>
      </c>
      <c r="D67" s="6" t="s">
        <v>249</v>
      </c>
      <c r="E67" s="157">
        <v>40000</v>
      </c>
      <c r="F67" s="157">
        <v>40000</v>
      </c>
      <c r="G67" s="157">
        <v>40000</v>
      </c>
      <c r="H67" s="157"/>
      <c r="I67" s="158"/>
      <c r="J67" s="157"/>
      <c r="K67" s="6" t="s">
        <v>208</v>
      </c>
    </row>
    <row r="68" spans="1:11" ht="12.75">
      <c r="A68" s="154" t="s">
        <v>28</v>
      </c>
      <c r="B68" s="154" t="s">
        <v>28</v>
      </c>
      <c r="C68" s="6">
        <v>6050</v>
      </c>
      <c r="D68" s="6" t="s">
        <v>250</v>
      </c>
      <c r="E68" s="157">
        <v>30000</v>
      </c>
      <c r="F68" s="157">
        <v>30000</v>
      </c>
      <c r="G68" s="157">
        <v>30000</v>
      </c>
      <c r="H68" s="157"/>
      <c r="I68" s="158"/>
      <c r="J68" s="157"/>
      <c r="K68" s="6" t="s">
        <v>208</v>
      </c>
    </row>
    <row r="69" spans="1:11" ht="12.75">
      <c r="A69" s="154"/>
      <c r="B69" s="154"/>
      <c r="C69" s="6">
        <v>6050</v>
      </c>
      <c r="D69" s="6" t="s">
        <v>251</v>
      </c>
      <c r="E69" s="157">
        <v>50000</v>
      </c>
      <c r="F69" s="157">
        <v>50000</v>
      </c>
      <c r="G69" s="157">
        <v>50000</v>
      </c>
      <c r="H69" s="157"/>
      <c r="I69" s="158"/>
      <c r="J69" s="157"/>
      <c r="K69" s="6" t="s">
        <v>208</v>
      </c>
    </row>
    <row r="70" spans="1:11" ht="12.75">
      <c r="A70" s="154"/>
      <c r="B70" s="154"/>
      <c r="C70" s="6">
        <v>6050</v>
      </c>
      <c r="D70" s="6" t="s">
        <v>252</v>
      </c>
      <c r="E70" s="157">
        <v>60000</v>
      </c>
      <c r="F70" s="157">
        <v>60000</v>
      </c>
      <c r="G70" s="157">
        <v>60000</v>
      </c>
      <c r="H70" s="157"/>
      <c r="I70" s="158"/>
      <c r="J70" s="157"/>
      <c r="K70" s="6" t="s">
        <v>208</v>
      </c>
    </row>
    <row r="71" spans="1:11" ht="12.75">
      <c r="A71" s="154"/>
      <c r="B71" s="154"/>
      <c r="C71" s="6">
        <v>6050</v>
      </c>
      <c r="D71" s="314" t="s">
        <v>440</v>
      </c>
      <c r="E71" s="157">
        <v>100000</v>
      </c>
      <c r="F71" s="157">
        <v>100000</v>
      </c>
      <c r="G71" s="157">
        <v>100000</v>
      </c>
      <c r="H71" s="157"/>
      <c r="I71" s="158"/>
      <c r="J71" s="157"/>
      <c r="K71" s="6" t="s">
        <v>208</v>
      </c>
    </row>
    <row r="72" spans="1:11" ht="15">
      <c r="A72" s="199" t="s">
        <v>253</v>
      </c>
      <c r="B72" s="199"/>
      <c r="C72" s="200"/>
      <c r="D72" s="200" t="s">
        <v>9</v>
      </c>
      <c r="E72" s="201">
        <f>SUM(E73+E80+E82)</f>
        <v>220000</v>
      </c>
      <c r="F72" s="201">
        <f>SUM(F73+F80+F82)</f>
        <v>220000</v>
      </c>
      <c r="G72" s="201">
        <f>SUM(G82+G80+G73)</f>
        <v>220000</v>
      </c>
      <c r="H72" s="201"/>
      <c r="I72" s="158"/>
      <c r="J72" s="176"/>
      <c r="K72" s="178"/>
    </row>
    <row r="73" spans="1:11" ht="14.25">
      <c r="A73" s="202"/>
      <c r="B73" s="202" t="s">
        <v>254</v>
      </c>
      <c r="C73" s="203"/>
      <c r="D73" s="203" t="s">
        <v>84</v>
      </c>
      <c r="E73" s="204">
        <f>SUM(E74:E79)</f>
        <v>155000</v>
      </c>
      <c r="F73" s="204">
        <f>SUM(F74:F79)</f>
        <v>155000</v>
      </c>
      <c r="G73" s="204">
        <f>SUM(G74:G79)</f>
        <v>155000</v>
      </c>
      <c r="H73" s="204"/>
      <c r="I73" s="205"/>
      <c r="J73" s="204"/>
      <c r="K73" s="178"/>
    </row>
    <row r="74" spans="1:11" ht="12.75">
      <c r="A74" s="154" t="s">
        <v>28</v>
      </c>
      <c r="B74" s="154" t="s">
        <v>28</v>
      </c>
      <c r="C74" s="6">
        <v>6050</v>
      </c>
      <c r="D74" s="6" t="s">
        <v>255</v>
      </c>
      <c r="E74" s="157">
        <v>10000</v>
      </c>
      <c r="F74" s="157">
        <v>10000</v>
      </c>
      <c r="G74" s="157">
        <v>10000</v>
      </c>
      <c r="H74" s="157"/>
      <c r="I74" s="158"/>
      <c r="J74" s="157"/>
      <c r="K74" s="6" t="s">
        <v>208</v>
      </c>
    </row>
    <row r="75" spans="1:11" ht="12.75">
      <c r="A75" s="320"/>
      <c r="B75" s="320"/>
      <c r="C75" s="317">
        <v>6050</v>
      </c>
      <c r="D75" s="327" t="s">
        <v>417</v>
      </c>
      <c r="E75" s="321">
        <v>10000</v>
      </c>
      <c r="F75" s="176">
        <v>10000</v>
      </c>
      <c r="G75" s="176">
        <v>10000</v>
      </c>
      <c r="H75" s="176"/>
      <c r="I75" s="177"/>
      <c r="J75" s="176"/>
      <c r="K75" s="6" t="s">
        <v>208</v>
      </c>
    </row>
    <row r="76" spans="1:11" ht="12.75">
      <c r="A76" s="330"/>
      <c r="B76" s="330"/>
      <c r="C76" s="314">
        <v>6050</v>
      </c>
      <c r="D76" s="314" t="s">
        <v>256</v>
      </c>
      <c r="E76" s="157">
        <v>30000</v>
      </c>
      <c r="F76" s="157">
        <v>30000</v>
      </c>
      <c r="G76" s="157">
        <v>30000</v>
      </c>
      <c r="H76" s="157"/>
      <c r="I76" s="158"/>
      <c r="J76" s="157"/>
      <c r="K76" s="6" t="s">
        <v>208</v>
      </c>
    </row>
    <row r="77" spans="1:11" ht="12.75">
      <c r="A77" s="330"/>
      <c r="B77" s="330"/>
      <c r="C77" s="314">
        <v>6050</v>
      </c>
      <c r="D77" s="327" t="s">
        <v>419</v>
      </c>
      <c r="E77" s="315">
        <v>50000</v>
      </c>
      <c r="F77" s="157">
        <v>50000</v>
      </c>
      <c r="G77" s="157">
        <v>50000</v>
      </c>
      <c r="H77" s="157"/>
      <c r="I77" s="158"/>
      <c r="J77" s="157"/>
      <c r="K77" s="6" t="s">
        <v>208</v>
      </c>
    </row>
    <row r="78" spans="1:11" ht="12.75">
      <c r="A78" s="330"/>
      <c r="B78" s="330"/>
      <c r="C78" s="314">
        <v>6050</v>
      </c>
      <c r="D78" s="327" t="s">
        <v>418</v>
      </c>
      <c r="E78" s="315">
        <v>50000</v>
      </c>
      <c r="F78" s="157">
        <v>50000</v>
      </c>
      <c r="G78" s="157">
        <v>50000</v>
      </c>
      <c r="H78" s="157"/>
      <c r="I78" s="158"/>
      <c r="J78" s="157"/>
      <c r="K78" s="6" t="s">
        <v>208</v>
      </c>
    </row>
    <row r="79" spans="1:11" ht="12.75">
      <c r="A79" s="330"/>
      <c r="B79" s="330"/>
      <c r="C79" s="6">
        <v>6050</v>
      </c>
      <c r="D79" s="6" t="s">
        <v>257</v>
      </c>
      <c r="E79" s="157">
        <v>5000</v>
      </c>
      <c r="F79" s="157">
        <v>5000</v>
      </c>
      <c r="G79" s="157">
        <v>5000</v>
      </c>
      <c r="H79" s="157"/>
      <c r="I79" s="158"/>
      <c r="J79" s="157"/>
      <c r="K79" s="6" t="s">
        <v>208</v>
      </c>
    </row>
    <row r="80" spans="1:11" ht="14.25">
      <c r="A80" s="167"/>
      <c r="B80" s="167" t="s">
        <v>258</v>
      </c>
      <c r="C80" s="169"/>
      <c r="D80" s="169" t="s">
        <v>149</v>
      </c>
      <c r="E80" s="170">
        <f>SUM(E81)</f>
        <v>20000</v>
      </c>
      <c r="F80" s="170">
        <f>SUM(F81)</f>
        <v>20000</v>
      </c>
      <c r="G80" s="170">
        <f>SUM(G81)</f>
        <v>20000</v>
      </c>
      <c r="H80" s="170"/>
      <c r="I80" s="205"/>
      <c r="J80" s="157"/>
      <c r="K80" s="6" t="s">
        <v>28</v>
      </c>
    </row>
    <row r="81" spans="1:11" ht="12.75">
      <c r="A81" s="330" t="s">
        <v>28</v>
      </c>
      <c r="B81" s="330" t="s">
        <v>28</v>
      </c>
      <c r="C81" s="314">
        <v>6050</v>
      </c>
      <c r="D81" s="314" t="s">
        <v>259</v>
      </c>
      <c r="E81" s="157">
        <v>20000</v>
      </c>
      <c r="F81" s="157">
        <v>20000</v>
      </c>
      <c r="G81" s="157">
        <v>20000</v>
      </c>
      <c r="H81" s="157"/>
      <c r="I81" s="158"/>
      <c r="J81" s="157"/>
      <c r="K81" s="6" t="s">
        <v>208</v>
      </c>
    </row>
    <row r="82" spans="1:11" ht="12.75">
      <c r="A82" s="194"/>
      <c r="B82" s="194" t="s">
        <v>260</v>
      </c>
      <c r="C82" s="195" t="s">
        <v>28</v>
      </c>
      <c r="D82" s="195" t="s">
        <v>150</v>
      </c>
      <c r="E82" s="197">
        <f>SUM(E83)</f>
        <v>45000</v>
      </c>
      <c r="F82" s="197">
        <f>SUM(F83)</f>
        <v>45000</v>
      </c>
      <c r="G82" s="197">
        <f>SUM(G83)</f>
        <v>45000</v>
      </c>
      <c r="H82" s="197"/>
      <c r="I82" s="158"/>
      <c r="J82" s="157"/>
      <c r="K82" s="6"/>
    </row>
    <row r="83" spans="1:11" ht="12.75">
      <c r="A83" s="154"/>
      <c r="B83" s="154"/>
      <c r="C83" s="6">
        <v>6050</v>
      </c>
      <c r="D83" s="6" t="s">
        <v>261</v>
      </c>
      <c r="E83" s="157">
        <v>45000</v>
      </c>
      <c r="F83" s="157">
        <v>45000</v>
      </c>
      <c r="G83" s="157">
        <v>45000</v>
      </c>
      <c r="H83" s="157"/>
      <c r="I83" s="158"/>
      <c r="J83" s="157"/>
      <c r="K83" s="6" t="s">
        <v>208</v>
      </c>
    </row>
    <row r="84" spans="1:11" ht="15">
      <c r="A84" s="160" t="s">
        <v>262</v>
      </c>
      <c r="B84" s="160"/>
      <c r="C84" s="162"/>
      <c r="D84" s="162" t="s">
        <v>10</v>
      </c>
      <c r="E84" s="163">
        <f aca="true" t="shared" si="0" ref="E84:G85">SUM(E85)</f>
        <v>200000</v>
      </c>
      <c r="F84" s="163">
        <f t="shared" si="0"/>
        <v>200000</v>
      </c>
      <c r="G84" s="163">
        <f t="shared" si="0"/>
        <v>200000</v>
      </c>
      <c r="H84" s="163"/>
      <c r="I84" s="206"/>
      <c r="J84" s="157"/>
      <c r="K84" s="6"/>
    </row>
    <row r="85" spans="1:11" ht="12.75">
      <c r="A85" s="194"/>
      <c r="B85" s="194" t="s">
        <v>263</v>
      </c>
      <c r="C85" s="195"/>
      <c r="D85" s="195" t="s">
        <v>100</v>
      </c>
      <c r="E85" s="197">
        <f t="shared" si="0"/>
        <v>200000</v>
      </c>
      <c r="F85" s="197">
        <f t="shared" si="0"/>
        <v>200000</v>
      </c>
      <c r="G85" s="197">
        <f t="shared" si="0"/>
        <v>200000</v>
      </c>
      <c r="H85" s="197"/>
      <c r="I85" s="158"/>
      <c r="J85" s="157"/>
      <c r="K85" s="6"/>
    </row>
    <row r="86" spans="1:11" ht="12.75">
      <c r="A86" s="174"/>
      <c r="B86" s="174"/>
      <c r="C86" s="178">
        <v>6050</v>
      </c>
      <c r="D86" s="159" t="s">
        <v>264</v>
      </c>
      <c r="E86" s="332">
        <v>200000</v>
      </c>
      <c r="F86" s="176">
        <v>200000</v>
      </c>
      <c r="G86" s="176">
        <v>200000</v>
      </c>
      <c r="H86" s="176"/>
      <c r="I86" s="177"/>
      <c r="J86" s="176"/>
      <c r="K86" s="178" t="s">
        <v>208</v>
      </c>
    </row>
    <row r="87" spans="1:11" ht="12.75">
      <c r="A87" s="179"/>
      <c r="B87" s="179"/>
      <c r="C87" s="331"/>
      <c r="D87" s="159" t="s">
        <v>430</v>
      </c>
      <c r="E87" s="333"/>
      <c r="F87" s="181"/>
      <c r="G87" s="181"/>
      <c r="H87" s="181"/>
      <c r="I87" s="182"/>
      <c r="J87" s="181"/>
      <c r="K87" s="331"/>
    </row>
    <row r="88" spans="1:11" ht="15">
      <c r="A88" s="160" t="s">
        <v>193</v>
      </c>
      <c r="B88" s="160"/>
      <c r="C88" s="162"/>
      <c r="D88" s="77" t="s">
        <v>12</v>
      </c>
      <c r="E88" s="163">
        <f>SUM(E89+E92+E94+E100)</f>
        <v>628000</v>
      </c>
      <c r="F88" s="163">
        <f>SUM(F89+F92+F94+F100)</f>
        <v>628000</v>
      </c>
      <c r="G88" s="163">
        <f>SUM(G100+G94+G92+G89)</f>
        <v>388000</v>
      </c>
      <c r="H88" s="163">
        <f>SUM(H89)</f>
        <v>240000</v>
      </c>
      <c r="I88" s="158"/>
      <c r="J88" s="157"/>
      <c r="K88" s="6"/>
    </row>
    <row r="89" spans="1:11" ht="14.25">
      <c r="A89" s="167"/>
      <c r="B89" s="167" t="s">
        <v>194</v>
      </c>
      <c r="C89" s="169"/>
      <c r="D89" s="169" t="s">
        <v>161</v>
      </c>
      <c r="E89" s="170">
        <f>SUM(E90:E91)</f>
        <v>315000</v>
      </c>
      <c r="F89" s="170">
        <f>SUM(F90:F91)</f>
        <v>315000</v>
      </c>
      <c r="G89" s="170">
        <f>SUM(G90:G91)</f>
        <v>75000</v>
      </c>
      <c r="H89" s="170">
        <f>SUM(H90)</f>
        <v>240000</v>
      </c>
      <c r="I89" s="191"/>
      <c r="J89" s="157"/>
      <c r="K89" s="6"/>
    </row>
    <row r="90" spans="1:11" ht="12.75">
      <c r="A90" s="154" t="s">
        <v>28</v>
      </c>
      <c r="B90" s="154" t="s">
        <v>28</v>
      </c>
      <c r="C90" s="6">
        <v>6050</v>
      </c>
      <c r="D90" s="6" t="s">
        <v>265</v>
      </c>
      <c r="E90" s="157">
        <v>300000</v>
      </c>
      <c r="F90" s="157">
        <v>300000</v>
      </c>
      <c r="G90" s="157">
        <v>60000</v>
      </c>
      <c r="H90" s="157">
        <v>240000</v>
      </c>
      <c r="I90" s="158"/>
      <c r="J90" s="157"/>
      <c r="K90" s="6" t="s">
        <v>208</v>
      </c>
    </row>
    <row r="91" spans="1:11" ht="12.75">
      <c r="A91" s="154"/>
      <c r="B91" s="154"/>
      <c r="C91" s="6">
        <v>6050</v>
      </c>
      <c r="D91" s="6" t="s">
        <v>266</v>
      </c>
      <c r="E91" s="157">
        <v>15000</v>
      </c>
      <c r="F91" s="157">
        <v>15000</v>
      </c>
      <c r="G91" s="157">
        <v>15000</v>
      </c>
      <c r="H91" s="157"/>
      <c r="I91" s="158"/>
      <c r="J91" s="157"/>
      <c r="K91" s="6" t="s">
        <v>208</v>
      </c>
    </row>
    <row r="92" spans="1:11" ht="14.25">
      <c r="A92" s="207"/>
      <c r="B92" s="167" t="s">
        <v>267</v>
      </c>
      <c r="C92" s="169"/>
      <c r="D92" s="208" t="s">
        <v>99</v>
      </c>
      <c r="E92" s="170">
        <f>SUM(E93)</f>
        <v>50000</v>
      </c>
      <c r="F92" s="170">
        <f>SUM(F93)</f>
        <v>50000</v>
      </c>
      <c r="G92" s="170">
        <f>SUM(G93)</f>
        <v>50000</v>
      </c>
      <c r="H92" s="157"/>
      <c r="I92" s="158"/>
      <c r="J92" s="157"/>
      <c r="K92" s="6" t="s">
        <v>208</v>
      </c>
    </row>
    <row r="93" spans="1:11" ht="12.75">
      <c r="A93" s="154"/>
      <c r="B93" s="154"/>
      <c r="C93" s="6">
        <v>6050</v>
      </c>
      <c r="D93" s="6" t="s">
        <v>268</v>
      </c>
      <c r="E93" s="157">
        <v>50000</v>
      </c>
      <c r="F93" s="157">
        <v>50000</v>
      </c>
      <c r="G93" s="157">
        <v>50000</v>
      </c>
      <c r="H93" s="157"/>
      <c r="I93" s="158"/>
      <c r="J93" s="157"/>
      <c r="K93" s="6" t="s">
        <v>208</v>
      </c>
    </row>
    <row r="94" spans="1:11" ht="14.25">
      <c r="A94" s="167"/>
      <c r="B94" s="167" t="s">
        <v>269</v>
      </c>
      <c r="C94" s="169"/>
      <c r="D94" s="169" t="s">
        <v>163</v>
      </c>
      <c r="E94" s="170">
        <f>SUM(E95:E99)</f>
        <v>63000</v>
      </c>
      <c r="F94" s="170">
        <f>SUM(F95:F99)</f>
        <v>63000</v>
      </c>
      <c r="G94" s="170">
        <f>SUM(G95:G99)</f>
        <v>63000</v>
      </c>
      <c r="H94" s="170"/>
      <c r="I94" s="158"/>
      <c r="J94" s="157"/>
      <c r="K94" s="6" t="s">
        <v>28</v>
      </c>
    </row>
    <row r="95" spans="1:11" ht="12.75">
      <c r="A95" s="154"/>
      <c r="B95" s="154"/>
      <c r="C95" s="6">
        <v>6050</v>
      </c>
      <c r="D95" s="6" t="s">
        <v>270</v>
      </c>
      <c r="E95" s="157">
        <v>18000</v>
      </c>
      <c r="F95" s="157">
        <v>18000</v>
      </c>
      <c r="G95" s="157">
        <v>18000</v>
      </c>
      <c r="H95" s="157"/>
      <c r="I95" s="158"/>
      <c r="J95" s="157"/>
      <c r="K95" s="6" t="s">
        <v>208</v>
      </c>
    </row>
    <row r="96" spans="1:11" ht="12.75">
      <c r="A96" s="154"/>
      <c r="B96" s="154"/>
      <c r="C96" s="6">
        <v>6050</v>
      </c>
      <c r="D96" s="6" t="s">
        <v>271</v>
      </c>
      <c r="E96" s="157">
        <v>10000</v>
      </c>
      <c r="F96" s="157">
        <v>10000</v>
      </c>
      <c r="G96" s="157">
        <v>10000</v>
      </c>
      <c r="H96" s="157"/>
      <c r="I96" s="158"/>
      <c r="J96" s="157"/>
      <c r="K96" s="6" t="s">
        <v>208</v>
      </c>
    </row>
    <row r="97" spans="1:11" ht="12.75">
      <c r="A97" s="154"/>
      <c r="B97" s="154"/>
      <c r="C97" s="6">
        <v>6050</v>
      </c>
      <c r="D97" s="6" t="s">
        <v>272</v>
      </c>
      <c r="E97" s="157">
        <v>5000</v>
      </c>
      <c r="F97" s="157">
        <v>5000</v>
      </c>
      <c r="G97" s="157">
        <v>5000</v>
      </c>
      <c r="H97" s="157"/>
      <c r="I97" s="158"/>
      <c r="J97" s="157"/>
      <c r="K97" s="6" t="s">
        <v>208</v>
      </c>
    </row>
    <row r="98" spans="1:11" ht="12.75">
      <c r="A98" s="154"/>
      <c r="B98" s="154"/>
      <c r="C98" s="6">
        <v>6050</v>
      </c>
      <c r="D98" s="6" t="s">
        <v>273</v>
      </c>
      <c r="E98" s="157">
        <v>25000</v>
      </c>
      <c r="F98" s="157">
        <v>25000</v>
      </c>
      <c r="G98" s="157">
        <v>25000</v>
      </c>
      <c r="H98" s="157"/>
      <c r="I98" s="158"/>
      <c r="J98" s="157"/>
      <c r="K98" s="6" t="s">
        <v>208</v>
      </c>
    </row>
    <row r="99" spans="1:11" ht="12.75">
      <c r="A99" s="154"/>
      <c r="B99" s="154"/>
      <c r="C99" s="6">
        <v>6050</v>
      </c>
      <c r="D99" s="314" t="s">
        <v>424</v>
      </c>
      <c r="E99" s="157">
        <v>5000</v>
      </c>
      <c r="F99" s="157">
        <v>5000</v>
      </c>
      <c r="G99" s="157">
        <v>5000</v>
      </c>
      <c r="H99" s="157"/>
      <c r="I99" s="158"/>
      <c r="J99" s="157"/>
      <c r="K99" s="6" t="s">
        <v>208</v>
      </c>
    </row>
    <row r="100" spans="1:18" ht="14.25">
      <c r="A100" s="167"/>
      <c r="B100" s="167" t="s">
        <v>274</v>
      </c>
      <c r="C100" s="169"/>
      <c r="D100" s="169" t="s">
        <v>100</v>
      </c>
      <c r="E100" s="170">
        <f>SUM(E101)</f>
        <v>200000</v>
      </c>
      <c r="F100" s="170">
        <f>SUM(F101)</f>
        <v>200000</v>
      </c>
      <c r="G100" s="170">
        <f>SUM(G101)</f>
        <v>200000</v>
      </c>
      <c r="H100" s="170"/>
      <c r="I100" s="205"/>
      <c r="J100" s="170"/>
      <c r="K100" s="169"/>
      <c r="L100" s="209"/>
      <c r="M100" s="209"/>
      <c r="N100" s="209"/>
      <c r="O100" s="209"/>
      <c r="P100" s="209"/>
      <c r="Q100" s="209"/>
      <c r="R100" s="209"/>
    </row>
    <row r="101" spans="1:11" ht="12.75">
      <c r="A101" s="154" t="s">
        <v>28</v>
      </c>
      <c r="B101" s="154" t="s">
        <v>28</v>
      </c>
      <c r="C101" s="6">
        <v>6050</v>
      </c>
      <c r="D101" s="314" t="s">
        <v>425</v>
      </c>
      <c r="E101" s="157">
        <v>200000</v>
      </c>
      <c r="F101" s="157">
        <v>200000</v>
      </c>
      <c r="G101" s="157">
        <v>200000</v>
      </c>
      <c r="H101" s="157"/>
      <c r="I101" s="158"/>
      <c r="J101" s="157"/>
      <c r="K101" s="6" t="s">
        <v>208</v>
      </c>
    </row>
    <row r="102" spans="1:11" ht="15">
      <c r="A102" s="160" t="s">
        <v>275</v>
      </c>
      <c r="B102" s="160"/>
      <c r="C102" s="162"/>
      <c r="D102" s="162" t="s">
        <v>13</v>
      </c>
      <c r="E102" s="163">
        <f>SUM(E103)</f>
        <v>10000</v>
      </c>
      <c r="F102" s="163">
        <f>SUM(F103)</f>
        <v>10000</v>
      </c>
      <c r="G102" s="163">
        <f>SUM(G104)</f>
        <v>10000</v>
      </c>
      <c r="H102" s="163"/>
      <c r="I102" s="158"/>
      <c r="J102" s="157"/>
      <c r="K102" s="6"/>
    </row>
    <row r="103" spans="1:11" ht="14.25">
      <c r="A103" s="167"/>
      <c r="B103" s="167" t="s">
        <v>276</v>
      </c>
      <c r="C103" s="169"/>
      <c r="D103" s="169" t="s">
        <v>164</v>
      </c>
      <c r="E103" s="170">
        <f>SUM(E104)</f>
        <v>10000</v>
      </c>
      <c r="F103" s="170">
        <f>SUM(F104:F104)</f>
        <v>10000</v>
      </c>
      <c r="G103" s="170">
        <f>SUM(G104)</f>
        <v>10000</v>
      </c>
      <c r="H103" s="170"/>
      <c r="I103" s="158"/>
      <c r="J103" s="157"/>
      <c r="K103" s="6"/>
    </row>
    <row r="104" spans="1:11" ht="12.75">
      <c r="A104" s="154" t="s">
        <v>28</v>
      </c>
      <c r="B104" s="154" t="s">
        <v>28</v>
      </c>
      <c r="C104" s="6">
        <v>6050</v>
      </c>
      <c r="D104" s="6" t="s">
        <v>277</v>
      </c>
      <c r="E104" s="157">
        <v>10000</v>
      </c>
      <c r="F104" s="157">
        <v>10000</v>
      </c>
      <c r="G104" s="157">
        <v>10000</v>
      </c>
      <c r="H104" s="157"/>
      <c r="I104" s="158"/>
      <c r="J104" s="157"/>
      <c r="K104" s="6" t="s">
        <v>208</v>
      </c>
    </row>
    <row r="105" spans="1:11" ht="15">
      <c r="A105" s="199" t="s">
        <v>278</v>
      </c>
      <c r="B105" s="199"/>
      <c r="C105" s="200"/>
      <c r="D105" s="200" t="s">
        <v>125</v>
      </c>
      <c r="E105" s="201">
        <f>SUM(E106)</f>
        <v>185000</v>
      </c>
      <c r="F105" s="201">
        <f>SUM(F106)</f>
        <v>185000</v>
      </c>
      <c r="G105" s="201">
        <f>SUM(G106)</f>
        <v>185000</v>
      </c>
      <c r="H105" s="201"/>
      <c r="I105" s="158"/>
      <c r="J105" s="176"/>
      <c r="K105" s="178"/>
    </row>
    <row r="106" spans="1:11" ht="14.25">
      <c r="A106" s="202"/>
      <c r="B106" s="202" t="s">
        <v>279</v>
      </c>
      <c r="C106" s="203"/>
      <c r="D106" s="203" t="s">
        <v>280</v>
      </c>
      <c r="E106" s="204">
        <f>SUM(E107:E108)</f>
        <v>185000</v>
      </c>
      <c r="F106" s="204">
        <f>SUM(F107:F108)</f>
        <v>185000</v>
      </c>
      <c r="G106" s="204">
        <f>SUM(G107:G108)</f>
        <v>185000</v>
      </c>
      <c r="H106" s="204"/>
      <c r="I106" s="205"/>
      <c r="J106" s="176"/>
      <c r="K106" s="178"/>
    </row>
    <row r="107" spans="1:11" ht="12.75">
      <c r="A107" s="174" t="s">
        <v>28</v>
      </c>
      <c r="B107" s="174" t="s">
        <v>28</v>
      </c>
      <c r="C107" s="178">
        <v>6050</v>
      </c>
      <c r="D107" s="178" t="s">
        <v>281</v>
      </c>
      <c r="E107" s="176">
        <v>180000</v>
      </c>
      <c r="F107" s="176">
        <v>180000</v>
      </c>
      <c r="G107" s="176">
        <v>180000</v>
      </c>
      <c r="H107" s="176"/>
      <c r="I107" s="177"/>
      <c r="J107" s="176"/>
      <c r="K107" s="317" t="s">
        <v>208</v>
      </c>
    </row>
    <row r="108" spans="1:11" ht="12.75">
      <c r="A108" s="174"/>
      <c r="B108" s="174"/>
      <c r="C108" s="317">
        <v>6050</v>
      </c>
      <c r="D108" s="178" t="s">
        <v>435</v>
      </c>
      <c r="E108" s="176">
        <v>5000</v>
      </c>
      <c r="F108" s="176">
        <v>5000</v>
      </c>
      <c r="G108" s="176">
        <v>5000</v>
      </c>
      <c r="H108" s="176"/>
      <c r="I108" s="353"/>
      <c r="J108" s="176"/>
      <c r="K108" s="317" t="s">
        <v>208</v>
      </c>
    </row>
    <row r="109" spans="1:11" ht="12.75">
      <c r="A109" s="210"/>
      <c r="B109" s="210"/>
      <c r="C109" s="352"/>
      <c r="D109" s="346" t="s">
        <v>436</v>
      </c>
      <c r="E109" s="347"/>
      <c r="F109" s="347"/>
      <c r="G109" s="347"/>
      <c r="H109" s="347"/>
      <c r="I109" s="211"/>
      <c r="J109" s="347"/>
      <c r="K109" s="352"/>
    </row>
    <row r="110" spans="1:12" ht="22.5" customHeight="1">
      <c r="A110" s="364" t="s">
        <v>282</v>
      </c>
      <c r="B110" s="364"/>
      <c r="C110" s="364"/>
      <c r="D110" s="364"/>
      <c r="E110" s="212">
        <f>SUM(E12+E20+E50+E55+E64+E72+E84+E88+E102+E105)</f>
        <v>5574050</v>
      </c>
      <c r="F110" s="212">
        <f>SUM(F12+F20+F50+F55+F64+F72+F84+F88+F102+F105)</f>
        <v>5574050</v>
      </c>
      <c r="G110" s="212">
        <f>SUM(G12+G20+G50+G55+G64+G72+G84+G88+G102+G105)</f>
        <v>5334050</v>
      </c>
      <c r="H110" s="212">
        <f>SUM(H88)</f>
        <v>240000</v>
      </c>
      <c r="I110" s="213"/>
      <c r="J110" s="213"/>
      <c r="K110" s="134" t="s">
        <v>197</v>
      </c>
      <c r="L110" s="214"/>
    </row>
  </sheetData>
  <sheetProtection/>
  <mergeCells count="16">
    <mergeCell ref="A110:D110"/>
    <mergeCell ref="G7:J7"/>
    <mergeCell ref="G8:G10"/>
    <mergeCell ref="H8:H10"/>
    <mergeCell ref="I8:I10"/>
    <mergeCell ref="J8:J10"/>
    <mergeCell ref="A1:K1"/>
    <mergeCell ref="D2:O2"/>
    <mergeCell ref="A6:A10"/>
    <mergeCell ref="B6:B10"/>
    <mergeCell ref="C6:C10"/>
    <mergeCell ref="D6:D10"/>
    <mergeCell ref="E6:E10"/>
    <mergeCell ref="F6:J6"/>
    <mergeCell ref="K6:K10"/>
    <mergeCell ref="F7:F10"/>
  </mergeCells>
  <printOptions horizontalCentered="1"/>
  <pageMargins left="0.07847222222222222" right="0.07847222222222222" top="1.3777777777777778" bottom="0.7875" header="0.5118055555555556" footer="0.5118055555555556"/>
  <pageSetup horizontalDpi="300" verticalDpi="300" orientation="landscape" paperSize="9" scale="85" r:id="rId1"/>
  <headerFooter alignWithMargins="0">
    <oddHeader>&amp;R&amp;9Załącznik nr 3 a
do uchwały nr XIX/107/2008
Rady Miejskiej w Rzgowie 
z dnia 18 stycznia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="95" zoomScaleNormal="95" zoomScalePageLayoutView="0" workbookViewId="0" topLeftCell="A7">
      <selection activeCell="G37" sqref="G37"/>
    </sheetView>
  </sheetViews>
  <sheetFormatPr defaultColWidth="9.00390625" defaultRowHeight="12.75"/>
  <cols>
    <col min="1" max="1" width="4.75390625" style="8" customWidth="1"/>
    <col min="2" max="2" width="40.125" style="8" customWidth="1"/>
    <col min="3" max="3" width="11.625" style="8" customWidth="1"/>
    <col min="4" max="4" width="19.875" style="8" customWidth="1"/>
    <col min="5" max="5" width="17.375" style="8" customWidth="1"/>
    <col min="6" max="16384" width="9.125" style="8" customWidth="1"/>
  </cols>
  <sheetData>
    <row r="1" spans="1:4" ht="15" customHeight="1">
      <c r="A1" s="369" t="s">
        <v>283</v>
      </c>
      <c r="B1" s="369"/>
      <c r="C1" s="369"/>
      <c r="D1" s="369"/>
    </row>
    <row r="2" ht="6.75" customHeight="1">
      <c r="A2" s="215"/>
    </row>
    <row r="3" ht="12.75">
      <c r="D3" s="216" t="s">
        <v>168</v>
      </c>
    </row>
    <row r="4" spans="1:4" ht="15" customHeight="1">
      <c r="A4" s="358" t="s">
        <v>169</v>
      </c>
      <c r="B4" s="358" t="s">
        <v>284</v>
      </c>
      <c r="C4" s="359" t="s">
        <v>285</v>
      </c>
      <c r="D4" s="359" t="s">
        <v>286</v>
      </c>
    </row>
    <row r="5" spans="1:4" ht="15" customHeight="1">
      <c r="A5" s="358"/>
      <c r="B5" s="358"/>
      <c r="C5" s="358"/>
      <c r="D5" s="359"/>
    </row>
    <row r="6" spans="1:4" ht="15.75" customHeight="1">
      <c r="A6" s="358"/>
      <c r="B6" s="358"/>
      <c r="C6" s="358"/>
      <c r="D6" s="359"/>
    </row>
    <row r="7" spans="1:4" s="218" customFormat="1" ht="6.75" customHeight="1">
      <c r="A7" s="217">
        <v>1</v>
      </c>
      <c r="B7" s="217">
        <v>2</v>
      </c>
      <c r="C7" s="217">
        <v>3</v>
      </c>
      <c r="D7" s="217">
        <v>4</v>
      </c>
    </row>
    <row r="8" spans="1:5" ht="18.75" customHeight="1">
      <c r="A8" s="368" t="s">
        <v>287</v>
      </c>
      <c r="B8" s="368"/>
      <c r="C8" s="139"/>
      <c r="D8" s="136">
        <f>SUM(D9,D10,D14,D16)</f>
        <v>3289108</v>
      </c>
      <c r="E8" s="219"/>
    </row>
    <row r="9" spans="1:6" ht="18.75" customHeight="1">
      <c r="A9" s="127" t="s">
        <v>186</v>
      </c>
      <c r="B9" s="5" t="s">
        <v>288</v>
      </c>
      <c r="C9" s="127" t="s">
        <v>289</v>
      </c>
      <c r="D9" s="220">
        <v>1100000</v>
      </c>
      <c r="E9" s="219"/>
      <c r="F9" s="221"/>
    </row>
    <row r="10" spans="1:5" ht="18.75" customHeight="1">
      <c r="A10" s="222" t="s">
        <v>192</v>
      </c>
      <c r="B10" s="6" t="s">
        <v>290</v>
      </c>
      <c r="C10" s="222" t="s">
        <v>289</v>
      </c>
      <c r="D10" s="198">
        <v>1200000</v>
      </c>
      <c r="E10" s="219"/>
    </row>
    <row r="11" spans="1:5" ht="37.5" customHeight="1">
      <c r="A11" s="222" t="s">
        <v>291</v>
      </c>
      <c r="B11" s="223" t="s">
        <v>292</v>
      </c>
      <c r="C11" s="222" t="s">
        <v>293</v>
      </c>
      <c r="D11" s="198"/>
      <c r="E11" s="219"/>
    </row>
    <row r="12" spans="1:5" ht="18.75" customHeight="1">
      <c r="A12" s="222" t="s">
        <v>294</v>
      </c>
      <c r="B12" s="6" t="s">
        <v>295</v>
      </c>
      <c r="C12" s="222" t="s">
        <v>296</v>
      </c>
      <c r="D12" s="198"/>
      <c r="E12" s="219"/>
    </row>
    <row r="13" spans="1:5" ht="18.75" customHeight="1">
      <c r="A13" s="222" t="s">
        <v>297</v>
      </c>
      <c r="B13" s="6" t="s">
        <v>298</v>
      </c>
      <c r="C13" s="222" t="s">
        <v>299</v>
      </c>
      <c r="D13" s="198"/>
      <c r="E13" s="219"/>
    </row>
    <row r="14" spans="1:5" ht="18.75" customHeight="1">
      <c r="A14" s="222" t="s">
        <v>300</v>
      </c>
      <c r="B14" s="6" t="s">
        <v>301</v>
      </c>
      <c r="C14" s="222" t="s">
        <v>302</v>
      </c>
      <c r="D14" s="198" t="s">
        <v>28</v>
      </c>
      <c r="E14" s="219"/>
    </row>
    <row r="15" spans="1:5" ht="18.75" customHeight="1">
      <c r="A15" s="222" t="s">
        <v>303</v>
      </c>
      <c r="B15" s="6" t="s">
        <v>304</v>
      </c>
      <c r="C15" s="222" t="s">
        <v>305</v>
      </c>
      <c r="D15" s="198"/>
      <c r="E15" s="219"/>
    </row>
    <row r="16" spans="1:5" ht="18.75" customHeight="1">
      <c r="A16" s="222" t="s">
        <v>306</v>
      </c>
      <c r="B16" s="224" t="s">
        <v>307</v>
      </c>
      <c r="C16" s="225" t="s">
        <v>308</v>
      </c>
      <c r="D16" s="226">
        <v>989108</v>
      </c>
      <c r="E16" s="219"/>
    </row>
    <row r="17" spans="1:5" ht="18.75" customHeight="1">
      <c r="A17" s="368" t="s">
        <v>309</v>
      </c>
      <c r="B17" s="368"/>
      <c r="C17" s="139"/>
      <c r="D17" s="136">
        <f>SUM(D19,D18)</f>
        <v>1313698</v>
      </c>
      <c r="E17" s="219"/>
    </row>
    <row r="18" spans="1:5" ht="18.75" customHeight="1">
      <c r="A18" s="127" t="s">
        <v>186</v>
      </c>
      <c r="B18" s="5" t="s">
        <v>310</v>
      </c>
      <c r="C18" s="127" t="s">
        <v>311</v>
      </c>
      <c r="D18" s="220">
        <v>380578</v>
      </c>
      <c r="E18" s="219"/>
    </row>
    <row r="19" spans="1:5" ht="18.75" customHeight="1">
      <c r="A19" s="222" t="s">
        <v>192</v>
      </c>
      <c r="B19" s="6" t="s">
        <v>312</v>
      </c>
      <c r="C19" s="222" t="s">
        <v>311</v>
      </c>
      <c r="D19" s="198">
        <v>933120</v>
      </c>
      <c r="E19" s="219"/>
    </row>
    <row r="20" spans="1:5" ht="38.25">
      <c r="A20" s="222" t="s">
        <v>291</v>
      </c>
      <c r="B20" s="223" t="s">
        <v>313</v>
      </c>
      <c r="C20" s="222" t="s">
        <v>314</v>
      </c>
      <c r="D20" s="198"/>
      <c r="E20" s="219"/>
    </row>
    <row r="21" spans="1:5" ht="18.75" customHeight="1">
      <c r="A21" s="222" t="s">
        <v>294</v>
      </c>
      <c r="B21" s="6" t="s">
        <v>315</v>
      </c>
      <c r="C21" s="222" t="s">
        <v>316</v>
      </c>
      <c r="D21" s="198"/>
      <c r="E21" s="219"/>
    </row>
    <row r="22" spans="1:5" ht="18.75" customHeight="1">
      <c r="A22" s="222" t="s">
        <v>297</v>
      </c>
      <c r="B22" s="6" t="s">
        <v>317</v>
      </c>
      <c r="C22" s="222" t="s">
        <v>318</v>
      </c>
      <c r="D22" s="198"/>
      <c r="E22" s="219"/>
    </row>
    <row r="23" spans="1:5" ht="18.75" customHeight="1">
      <c r="A23" s="222" t="s">
        <v>300</v>
      </c>
      <c r="B23" s="6" t="s">
        <v>319</v>
      </c>
      <c r="C23" s="222" t="s">
        <v>320</v>
      </c>
      <c r="D23" s="198"/>
      <c r="E23" s="219"/>
    </row>
    <row r="24" spans="1:5" ht="18.75" customHeight="1">
      <c r="A24" s="225" t="s">
        <v>303</v>
      </c>
      <c r="B24" s="224" t="s">
        <v>321</v>
      </c>
      <c r="C24" s="225" t="s">
        <v>322</v>
      </c>
      <c r="D24" s="226"/>
      <c r="E24" s="219"/>
    </row>
    <row r="25" spans="1:5" ht="7.5" customHeight="1">
      <c r="A25" s="227"/>
      <c r="B25" s="159"/>
      <c r="C25" s="159"/>
      <c r="D25" s="228"/>
      <c r="E25" s="219"/>
    </row>
    <row r="26" spans="1:6" ht="12.75">
      <c r="A26" s="229"/>
      <c r="B26" s="230"/>
      <c r="C26" s="230"/>
      <c r="D26" s="231"/>
      <c r="E26" s="232"/>
      <c r="F26" s="233"/>
    </row>
    <row r="27" spans="2:5" ht="15.75">
      <c r="B27" s="234" t="s">
        <v>323</v>
      </c>
      <c r="D27" s="219"/>
      <c r="E27" s="219"/>
    </row>
    <row r="28" spans="4:5" ht="12.75">
      <c r="D28" s="219"/>
      <c r="E28" s="219"/>
    </row>
    <row r="29" spans="4:5" ht="12.75">
      <c r="D29" s="219"/>
      <c r="E29" s="219"/>
    </row>
    <row r="30" spans="2:5" ht="15.75">
      <c r="B30" s="235" t="s">
        <v>324</v>
      </c>
      <c r="C30" s="236" t="s">
        <v>17</v>
      </c>
      <c r="D30" s="237" t="s">
        <v>325</v>
      </c>
      <c r="E30" s="237" t="s">
        <v>326</v>
      </c>
    </row>
    <row r="31" spans="2:5" ht="15.75">
      <c r="B31" s="238" t="s">
        <v>327</v>
      </c>
      <c r="C31" s="239">
        <v>952</v>
      </c>
      <c r="D31" s="240">
        <v>2300000</v>
      </c>
      <c r="E31" s="240"/>
    </row>
    <row r="32" spans="2:5" ht="15.75">
      <c r="B32" s="241" t="s">
        <v>307</v>
      </c>
      <c r="C32" s="239"/>
      <c r="D32" s="240">
        <v>989108</v>
      </c>
      <c r="E32" s="240"/>
    </row>
    <row r="33" spans="2:5" ht="15.75">
      <c r="B33" s="241" t="s">
        <v>328</v>
      </c>
      <c r="C33" s="239"/>
      <c r="D33" s="240">
        <v>23994080</v>
      </c>
      <c r="E33" s="240"/>
    </row>
    <row r="34" spans="2:5" ht="27">
      <c r="B34" s="241" t="s">
        <v>329</v>
      </c>
      <c r="C34" s="239">
        <v>992</v>
      </c>
      <c r="D34" s="240"/>
      <c r="E34" s="240">
        <v>1313698</v>
      </c>
    </row>
    <row r="35" spans="2:5" ht="15.75">
      <c r="B35" s="241" t="s">
        <v>174</v>
      </c>
      <c r="C35" s="242"/>
      <c r="D35" s="240"/>
      <c r="E35" s="240">
        <v>25969490</v>
      </c>
    </row>
    <row r="36" spans="2:5" ht="15.75">
      <c r="B36" s="243" t="s">
        <v>330</v>
      </c>
      <c r="C36" s="239"/>
      <c r="D36" s="244">
        <f>SUM(D31:D33)</f>
        <v>27283188</v>
      </c>
      <c r="E36" s="244">
        <f>SUM(E32:E35)</f>
        <v>27283188</v>
      </c>
    </row>
  </sheetData>
  <sheetProtection/>
  <mergeCells count="7">
    <mergeCell ref="A17:B17"/>
    <mergeCell ref="A1:D1"/>
    <mergeCell ref="A4:A6"/>
    <mergeCell ref="B4:B6"/>
    <mergeCell ref="C4:C6"/>
    <mergeCell ref="D4:D6"/>
    <mergeCell ref="A8:B8"/>
  </mergeCells>
  <printOptions horizontalCentered="1"/>
  <pageMargins left="0.39375" right="0.39375" top="1.4708333333333332" bottom="0.5902777777777778" header="0.5" footer="0.5118055555555556"/>
  <pageSetup horizontalDpi="300" verticalDpi="300" orientation="portrait" paperSize="9" r:id="rId1"/>
  <headerFooter alignWithMargins="0">
    <oddHeader>&amp;RZałącznik nr 4
do uchwały nr XIX/107/2008
 Rady Miejskiej w Rzgowie 
z dnia 18 stycznia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="95" zoomScaleNormal="95" zoomScalePageLayoutView="0" workbookViewId="0" topLeftCell="A1">
      <selection activeCell="J13" sqref="J13"/>
    </sheetView>
  </sheetViews>
  <sheetFormatPr defaultColWidth="9.00390625" defaultRowHeight="12.75"/>
  <cols>
    <col min="1" max="1" width="6.625" style="8" customWidth="1"/>
    <col min="2" max="2" width="9.00390625" style="8" customWidth="1"/>
    <col min="3" max="3" width="6.875" style="8" customWidth="1"/>
    <col min="4" max="4" width="14.25390625" style="8" customWidth="1"/>
    <col min="5" max="5" width="14.875" style="8" customWidth="1"/>
    <col min="6" max="6" width="13.625" style="8" customWidth="1"/>
    <col min="7" max="7" width="15.625" style="0" customWidth="1"/>
    <col min="8" max="9" width="15.75390625" style="0" customWidth="1"/>
    <col min="10" max="10" width="12.25390625" style="0" customWidth="1"/>
    <col min="11" max="11" width="15.875" style="0" customWidth="1"/>
  </cols>
  <sheetData>
    <row r="1" spans="1:11" ht="48.75" customHeight="1">
      <c r="A1" s="371" t="s">
        <v>331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ht="12.75">
      <c r="K2" s="122" t="s">
        <v>168</v>
      </c>
    </row>
    <row r="3" spans="1:11" s="221" customFormat="1" ht="20.25" customHeight="1">
      <c r="A3" s="358" t="s">
        <v>1</v>
      </c>
      <c r="B3" s="358" t="s">
        <v>16</v>
      </c>
      <c r="C3" s="358" t="s">
        <v>17</v>
      </c>
      <c r="D3" s="359" t="s">
        <v>332</v>
      </c>
      <c r="E3" s="359" t="s">
        <v>333</v>
      </c>
      <c r="F3" s="359" t="s">
        <v>106</v>
      </c>
      <c r="G3" s="359"/>
      <c r="H3" s="359"/>
      <c r="I3" s="359"/>
      <c r="J3" s="359"/>
      <c r="K3" s="359"/>
    </row>
    <row r="4" spans="1:11" s="221" customFormat="1" ht="20.25" customHeight="1">
      <c r="A4" s="358"/>
      <c r="B4" s="358"/>
      <c r="C4" s="358"/>
      <c r="D4" s="359"/>
      <c r="E4" s="359"/>
      <c r="F4" s="359" t="s">
        <v>334</v>
      </c>
      <c r="G4" s="359" t="s">
        <v>19</v>
      </c>
      <c r="H4" s="359"/>
      <c r="I4" s="359"/>
      <c r="J4" s="359"/>
      <c r="K4" s="359" t="s">
        <v>335</v>
      </c>
    </row>
    <row r="5" spans="1:11" s="221" customFormat="1" ht="65.25" customHeight="1">
      <c r="A5" s="358"/>
      <c r="B5" s="358"/>
      <c r="C5" s="358"/>
      <c r="D5" s="359"/>
      <c r="E5" s="359"/>
      <c r="F5" s="359"/>
      <c r="G5" s="4" t="s">
        <v>336</v>
      </c>
      <c r="H5" s="4" t="s">
        <v>337</v>
      </c>
      <c r="I5" s="4" t="s">
        <v>338</v>
      </c>
      <c r="J5" s="4" t="s">
        <v>339</v>
      </c>
      <c r="K5" s="359"/>
    </row>
    <row r="6" spans="1:11" ht="9" customHeight="1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  <c r="H6" s="126">
        <v>8</v>
      </c>
      <c r="I6" s="126">
        <v>9</v>
      </c>
      <c r="J6" s="126">
        <v>10</v>
      </c>
      <c r="K6" s="126">
        <v>11</v>
      </c>
    </row>
    <row r="7" spans="1:11" ht="19.5" customHeight="1">
      <c r="A7" s="245">
        <v>750</v>
      </c>
      <c r="B7" s="245">
        <v>75011</v>
      </c>
      <c r="C7" s="245" t="s">
        <v>340</v>
      </c>
      <c r="D7" s="246">
        <v>70614</v>
      </c>
      <c r="E7" s="246">
        <v>70614</v>
      </c>
      <c r="F7" s="246">
        <v>70614</v>
      </c>
      <c r="G7" s="246">
        <v>57655</v>
      </c>
      <c r="H7" s="246">
        <v>11324</v>
      </c>
      <c r="I7" s="246"/>
      <c r="J7" s="246">
        <v>1635</v>
      </c>
      <c r="K7" s="129"/>
    </row>
    <row r="8" spans="1:11" ht="19.5" customHeight="1">
      <c r="A8" s="247">
        <v>751</v>
      </c>
      <c r="B8" s="247">
        <v>75101</v>
      </c>
      <c r="C8" s="247" t="s">
        <v>340</v>
      </c>
      <c r="D8" s="248">
        <v>1449</v>
      </c>
      <c r="E8" s="248">
        <v>1449</v>
      </c>
      <c r="F8" s="248">
        <v>1449</v>
      </c>
      <c r="G8" s="248">
        <v>1211</v>
      </c>
      <c r="H8" s="248">
        <v>238</v>
      </c>
      <c r="I8" s="248"/>
      <c r="J8" s="248" t="s">
        <v>28</v>
      </c>
      <c r="K8" s="183"/>
    </row>
    <row r="9" spans="1:11" ht="19.5" customHeight="1">
      <c r="A9" s="249">
        <v>754</v>
      </c>
      <c r="B9" s="249">
        <v>75414</v>
      </c>
      <c r="C9" s="249">
        <v>2010</v>
      </c>
      <c r="D9" s="165">
        <v>1570</v>
      </c>
      <c r="E9" s="165">
        <v>1570</v>
      </c>
      <c r="F9" s="165">
        <v>1570</v>
      </c>
      <c r="G9" s="165" t="s">
        <v>28</v>
      </c>
      <c r="H9" s="165"/>
      <c r="I9" s="165"/>
      <c r="J9" s="165">
        <v>1570</v>
      </c>
      <c r="K9" s="6"/>
    </row>
    <row r="10" spans="1:11" ht="19.5" customHeight="1">
      <c r="A10" s="249">
        <v>852</v>
      </c>
      <c r="B10" s="249"/>
      <c r="C10" s="249"/>
      <c r="D10" s="165">
        <f>SUM(D11:D13)</f>
        <v>1755687</v>
      </c>
      <c r="E10" s="165">
        <f>SUM(E11:E13)</f>
        <v>1755687</v>
      </c>
      <c r="F10" s="165">
        <f>SUM(F11:F13)</f>
        <v>1755687</v>
      </c>
      <c r="G10" s="165">
        <f>SUM(G11)</f>
        <v>27190</v>
      </c>
      <c r="H10" s="165">
        <f>SUM(H11:H12)</f>
        <v>34149</v>
      </c>
      <c r="I10" s="165">
        <f>SUM(I11:I13)</f>
        <v>1681948</v>
      </c>
      <c r="J10" s="165">
        <f>SUM(J11)</f>
        <v>12400</v>
      </c>
      <c r="K10" s="6"/>
    </row>
    <row r="11" spans="1:11" ht="19.5" customHeight="1">
      <c r="A11" s="154" t="s">
        <v>341</v>
      </c>
      <c r="B11" s="154">
        <v>85212</v>
      </c>
      <c r="C11" s="154">
        <v>2010</v>
      </c>
      <c r="D11" s="157">
        <v>1661981</v>
      </c>
      <c r="E11" s="157">
        <v>1661981</v>
      </c>
      <c r="F11" s="157">
        <f>SUM(G11:J11)</f>
        <v>1661981</v>
      </c>
      <c r="G11" s="157">
        <v>27190</v>
      </c>
      <c r="H11" s="157">
        <v>24580</v>
      </c>
      <c r="I11" s="157">
        <v>1597811</v>
      </c>
      <c r="J11" s="157">
        <v>12400</v>
      </c>
      <c r="K11" s="6"/>
    </row>
    <row r="12" spans="1:11" ht="19.5" customHeight="1">
      <c r="A12" s="154" t="s">
        <v>341</v>
      </c>
      <c r="B12" s="154">
        <v>85213</v>
      </c>
      <c r="C12" s="154">
        <v>2010</v>
      </c>
      <c r="D12" s="157">
        <v>9569</v>
      </c>
      <c r="E12" s="157">
        <v>9569</v>
      </c>
      <c r="F12" s="157">
        <v>9569</v>
      </c>
      <c r="G12" s="157"/>
      <c r="H12" s="157">
        <v>9569</v>
      </c>
      <c r="I12" s="157"/>
      <c r="J12" s="157"/>
      <c r="K12" s="6"/>
    </row>
    <row r="13" spans="1:11" ht="19.5" customHeight="1">
      <c r="A13" s="154" t="s">
        <v>341</v>
      </c>
      <c r="B13" s="154">
        <v>85214</v>
      </c>
      <c r="C13" s="154">
        <v>2010</v>
      </c>
      <c r="D13" s="157">
        <v>84137</v>
      </c>
      <c r="E13" s="157">
        <v>84137</v>
      </c>
      <c r="F13" s="157">
        <v>84137</v>
      </c>
      <c r="G13" s="157"/>
      <c r="H13" s="157"/>
      <c r="I13" s="157">
        <v>84137</v>
      </c>
      <c r="J13" s="157"/>
      <c r="K13" s="6"/>
    </row>
    <row r="14" spans="1:11" ht="19.5" customHeight="1">
      <c r="A14" s="250"/>
      <c r="B14" s="250"/>
      <c r="C14" s="250"/>
      <c r="D14" s="157"/>
      <c r="E14" s="157"/>
      <c r="F14" s="157"/>
      <c r="G14" s="157"/>
      <c r="H14" s="157"/>
      <c r="I14" s="157"/>
      <c r="J14" s="157"/>
      <c r="K14" s="6"/>
    </row>
    <row r="15" spans="1:11" ht="19.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6"/>
    </row>
    <row r="16" spans="1:11" ht="19.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6"/>
    </row>
    <row r="17" spans="1:11" ht="19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6"/>
    </row>
    <row r="18" spans="1:11" ht="19.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6"/>
    </row>
    <row r="19" spans="1:11" ht="19.5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6"/>
    </row>
    <row r="20" spans="1:11" ht="19.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2"/>
    </row>
    <row r="21" spans="1:11" ht="19.5" customHeight="1">
      <c r="A21" s="370">
        <f>SUM(D7:D10)</f>
        <v>1829320</v>
      </c>
      <c r="B21" s="370"/>
      <c r="C21" s="370"/>
      <c r="D21" s="370"/>
      <c r="E21" s="136">
        <f>SUM(E7:E10)</f>
        <v>1829320</v>
      </c>
      <c r="F21" s="136">
        <f>SUM(F7:F10)</f>
        <v>1829320</v>
      </c>
      <c r="G21" s="136">
        <f>SUM(G7:G10)</f>
        <v>86056</v>
      </c>
      <c r="H21" s="136">
        <f>SUM(H7:H10)</f>
        <v>45711</v>
      </c>
      <c r="I21" s="136">
        <f>SUM(I10)</f>
        <v>1681948</v>
      </c>
      <c r="J21" s="136">
        <f>SUM(J7:J10)</f>
        <v>15605</v>
      </c>
      <c r="K21" s="254"/>
    </row>
    <row r="23" ht="12.75">
      <c r="A23" s="9" t="s">
        <v>28</v>
      </c>
    </row>
  </sheetData>
  <sheetProtection/>
  <mergeCells count="11">
    <mergeCell ref="A1:K1"/>
    <mergeCell ref="A3:A5"/>
    <mergeCell ref="B3:B5"/>
    <mergeCell ref="C3:C5"/>
    <mergeCell ref="D3:D5"/>
    <mergeCell ref="E3:E5"/>
    <mergeCell ref="F3:K3"/>
    <mergeCell ref="F4:F5"/>
    <mergeCell ref="G4:J4"/>
    <mergeCell ref="K4:K5"/>
    <mergeCell ref="A21:D21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  <headerFooter alignWithMargins="0">
    <oddHeader>&amp;RZałącznik nr 5
do uchwały nr XIX/107/2008
Rady Miejskiej w Rzgowie
z dnia 18 stycznia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"/>
  <sheetViews>
    <sheetView zoomScale="95" zoomScaleNormal="95" zoomScalePageLayoutView="0" workbookViewId="0" topLeftCell="A1">
      <selection activeCell="H18" sqref="H18"/>
    </sheetView>
  </sheetViews>
  <sheetFormatPr defaultColWidth="9.00390625" defaultRowHeight="12.75"/>
  <cols>
    <col min="1" max="1" width="7.25390625" style="8" customWidth="1"/>
    <col min="2" max="2" width="9.00390625" style="8" customWidth="1"/>
    <col min="3" max="3" width="7.75390625" style="8" customWidth="1"/>
    <col min="4" max="4" width="13.125" style="8" customWidth="1"/>
    <col min="5" max="5" width="14.125" style="8" customWidth="1"/>
    <col min="6" max="6" width="14.375" style="8" customWidth="1"/>
    <col min="7" max="7" width="15.875" style="8" customWidth="1"/>
    <col min="8" max="8" width="14.625" style="0" customWidth="1"/>
    <col min="9" max="9" width="10.375" style="0" customWidth="1"/>
    <col min="10" max="10" width="14.625" style="0" customWidth="1"/>
    <col min="80" max="16384" width="9.125" style="8" customWidth="1"/>
  </cols>
  <sheetData>
    <row r="1" spans="1:10" ht="45" customHeight="1">
      <c r="A1" s="371" t="s">
        <v>342</v>
      </c>
      <c r="B1" s="371"/>
      <c r="C1" s="371"/>
      <c r="D1" s="371"/>
      <c r="E1" s="371"/>
      <c r="F1" s="371"/>
      <c r="G1" s="371"/>
      <c r="H1" s="371"/>
      <c r="I1" s="371"/>
      <c r="J1" s="371"/>
    </row>
    <row r="3" ht="12.75">
      <c r="J3" s="255" t="s">
        <v>168</v>
      </c>
    </row>
    <row r="4" spans="1:79" ht="20.25" customHeight="1">
      <c r="A4" s="358" t="s">
        <v>1</v>
      </c>
      <c r="B4" s="358" t="s">
        <v>16</v>
      </c>
      <c r="C4" s="358" t="s">
        <v>17</v>
      </c>
      <c r="D4" s="359" t="s">
        <v>332</v>
      </c>
      <c r="E4" s="359" t="s">
        <v>333</v>
      </c>
      <c r="F4" s="359" t="s">
        <v>106</v>
      </c>
      <c r="G4" s="359"/>
      <c r="H4" s="359"/>
      <c r="I4" s="359"/>
      <c r="J4" s="359"/>
      <c r="BX4" s="8"/>
      <c r="BY4" s="8"/>
      <c r="BZ4" s="8"/>
      <c r="CA4" s="8"/>
    </row>
    <row r="5" spans="1:79" ht="18" customHeight="1">
      <c r="A5" s="358"/>
      <c r="B5" s="358"/>
      <c r="C5" s="358"/>
      <c r="D5" s="359"/>
      <c r="E5" s="359"/>
      <c r="F5" s="359" t="s">
        <v>334</v>
      </c>
      <c r="G5" s="359" t="s">
        <v>19</v>
      </c>
      <c r="H5" s="359"/>
      <c r="I5" s="359"/>
      <c r="J5" s="359" t="s">
        <v>335</v>
      </c>
      <c r="BX5" s="8"/>
      <c r="BY5" s="8"/>
      <c r="BZ5" s="8"/>
      <c r="CA5" s="8"/>
    </row>
    <row r="6" spans="1:79" ht="69" customHeight="1">
      <c r="A6" s="358"/>
      <c r="B6" s="358"/>
      <c r="C6" s="358"/>
      <c r="D6" s="359"/>
      <c r="E6" s="359"/>
      <c r="F6" s="359"/>
      <c r="G6" s="4" t="s">
        <v>336</v>
      </c>
      <c r="H6" s="4" t="s">
        <v>337</v>
      </c>
      <c r="I6" s="4" t="s">
        <v>343</v>
      </c>
      <c r="J6" s="359"/>
      <c r="BX6" s="8"/>
      <c r="BY6" s="8"/>
      <c r="BZ6" s="8"/>
      <c r="CA6" s="8"/>
    </row>
    <row r="7" spans="1:79" ht="8.25" customHeight="1">
      <c r="A7" s="126">
        <v>1</v>
      </c>
      <c r="B7" s="126">
        <v>2</v>
      </c>
      <c r="C7" s="126">
        <v>3</v>
      </c>
      <c r="D7" s="126">
        <v>4</v>
      </c>
      <c r="E7" s="126">
        <v>5</v>
      </c>
      <c r="F7" s="126">
        <v>6</v>
      </c>
      <c r="G7" s="126">
        <v>7</v>
      </c>
      <c r="H7" s="126">
        <v>8</v>
      </c>
      <c r="I7" s="126">
        <v>9</v>
      </c>
      <c r="J7" s="126">
        <v>10</v>
      </c>
      <c r="BX7" s="8"/>
      <c r="BY7" s="8"/>
      <c r="BZ7" s="8"/>
      <c r="CA7" s="8"/>
    </row>
    <row r="8" spans="1:79" ht="19.5" customHeight="1">
      <c r="A8" s="129">
        <v>600</v>
      </c>
      <c r="B8" s="129">
        <v>60014</v>
      </c>
      <c r="C8" s="129">
        <v>2320</v>
      </c>
      <c r="D8" s="131">
        <f>SUM(E8)</f>
        <v>269937</v>
      </c>
      <c r="E8" s="131">
        <f>SUM(F8)</f>
        <v>269937</v>
      </c>
      <c r="F8" s="131">
        <v>269937</v>
      </c>
      <c r="G8" s="129"/>
      <c r="H8" s="129"/>
      <c r="I8" s="129"/>
      <c r="J8" s="129" t="s">
        <v>28</v>
      </c>
      <c r="BX8" s="8"/>
      <c r="BY8" s="8"/>
      <c r="BZ8" s="8"/>
      <c r="CA8" s="8"/>
    </row>
    <row r="9" spans="1:79" ht="19.5" customHeight="1">
      <c r="A9" s="6"/>
      <c r="B9" s="6"/>
      <c r="C9" s="6"/>
      <c r="D9" s="157"/>
      <c r="E9" s="157"/>
      <c r="F9" s="157"/>
      <c r="G9" s="6"/>
      <c r="H9" s="6"/>
      <c r="I9" s="6"/>
      <c r="J9" s="6"/>
      <c r="BX9" s="8"/>
      <c r="BY9" s="8"/>
      <c r="BZ9" s="8"/>
      <c r="CA9" s="8"/>
    </row>
    <row r="10" spans="1:79" ht="19.5" customHeight="1">
      <c r="A10" s="6"/>
      <c r="B10" s="6"/>
      <c r="C10" s="6"/>
      <c r="D10" s="157"/>
      <c r="E10" s="157"/>
      <c r="F10" s="157"/>
      <c r="G10" s="6"/>
      <c r="H10" s="6"/>
      <c r="I10" s="6"/>
      <c r="J10" s="6"/>
      <c r="BX10" s="8"/>
      <c r="BY10" s="8"/>
      <c r="BZ10" s="8"/>
      <c r="CA10" s="8"/>
    </row>
    <row r="11" spans="1:79" ht="19.5" customHeight="1">
      <c r="A11" s="6"/>
      <c r="B11" s="6"/>
      <c r="C11" s="6"/>
      <c r="D11" s="157"/>
      <c r="E11" s="157"/>
      <c r="F11" s="157"/>
      <c r="G11" s="6"/>
      <c r="H11" s="6"/>
      <c r="I11" s="6"/>
      <c r="J11" s="6"/>
      <c r="BX11" s="8"/>
      <c r="BY11" s="8"/>
      <c r="BZ11" s="8"/>
      <c r="CA11" s="8"/>
    </row>
    <row r="12" spans="1:79" ht="19.5" customHeight="1">
      <c r="A12" s="6"/>
      <c r="B12" s="6"/>
      <c r="C12" s="6"/>
      <c r="D12" s="157"/>
      <c r="E12" s="157"/>
      <c r="F12" s="157"/>
      <c r="G12" s="6"/>
      <c r="H12" s="6"/>
      <c r="I12" s="6"/>
      <c r="J12" s="6"/>
      <c r="BX12" s="8"/>
      <c r="BY12" s="8"/>
      <c r="BZ12" s="8"/>
      <c r="CA12" s="8"/>
    </row>
    <row r="13" spans="1:79" ht="19.5" customHeight="1">
      <c r="A13" s="6"/>
      <c r="B13" s="6"/>
      <c r="C13" s="6"/>
      <c r="D13" s="157"/>
      <c r="E13" s="157"/>
      <c r="F13" s="157"/>
      <c r="G13" s="6"/>
      <c r="H13" s="6"/>
      <c r="I13" s="6"/>
      <c r="J13" s="6"/>
      <c r="BX13" s="8"/>
      <c r="BY13" s="8"/>
      <c r="BZ13" s="8"/>
      <c r="CA13" s="8"/>
    </row>
    <row r="14" spans="1:79" ht="19.5" customHeight="1">
      <c r="A14" s="6"/>
      <c r="B14" s="6"/>
      <c r="C14" s="6"/>
      <c r="D14" s="157"/>
      <c r="E14" s="157"/>
      <c r="F14" s="157"/>
      <c r="G14" s="6"/>
      <c r="H14" s="6"/>
      <c r="I14" s="6"/>
      <c r="J14" s="6"/>
      <c r="BX14" s="8"/>
      <c r="BY14" s="8"/>
      <c r="BZ14" s="8"/>
      <c r="CA14" s="8"/>
    </row>
    <row r="15" spans="1:79" ht="19.5" customHeight="1">
      <c r="A15" s="6"/>
      <c r="B15" s="6"/>
      <c r="C15" s="6"/>
      <c r="D15" s="157"/>
      <c r="E15" s="157"/>
      <c r="F15" s="157"/>
      <c r="G15" s="6"/>
      <c r="H15" s="6"/>
      <c r="I15" s="6"/>
      <c r="J15" s="6"/>
      <c r="BX15" s="8"/>
      <c r="BY15" s="8"/>
      <c r="BZ15" s="8"/>
      <c r="CA15" s="8"/>
    </row>
    <row r="16" spans="1:79" ht="19.5" customHeight="1">
      <c r="A16" s="6"/>
      <c r="B16" s="6"/>
      <c r="C16" s="6"/>
      <c r="D16" s="157"/>
      <c r="E16" s="157"/>
      <c r="F16" s="157"/>
      <c r="G16" s="6"/>
      <c r="H16" s="6"/>
      <c r="I16" s="6"/>
      <c r="J16" s="6"/>
      <c r="BX16" s="8"/>
      <c r="BY16" s="8"/>
      <c r="BZ16" s="8"/>
      <c r="CA16" s="8"/>
    </row>
    <row r="17" spans="1:79" ht="19.5" customHeight="1">
      <c r="A17" s="6"/>
      <c r="B17" s="6"/>
      <c r="C17" s="6"/>
      <c r="D17" s="157"/>
      <c r="E17" s="157"/>
      <c r="F17" s="157"/>
      <c r="G17" s="6"/>
      <c r="H17" s="6"/>
      <c r="I17" s="6"/>
      <c r="J17" s="6"/>
      <c r="BX17" s="8"/>
      <c r="BY17" s="8"/>
      <c r="BZ17" s="8"/>
      <c r="CA17" s="8"/>
    </row>
    <row r="18" spans="1:79" ht="19.5" customHeight="1">
      <c r="A18" s="6"/>
      <c r="B18" s="6"/>
      <c r="C18" s="6"/>
      <c r="D18" s="157"/>
      <c r="E18" s="157"/>
      <c r="F18" s="157"/>
      <c r="G18" s="6"/>
      <c r="H18" s="6"/>
      <c r="I18" s="6"/>
      <c r="J18" s="6"/>
      <c r="BX18" s="8"/>
      <c r="BY18" s="8"/>
      <c r="BZ18" s="8"/>
      <c r="CA18" s="8"/>
    </row>
    <row r="19" spans="1:79" ht="19.5" customHeight="1">
      <c r="A19" s="6"/>
      <c r="B19" s="6"/>
      <c r="C19" s="6"/>
      <c r="D19" s="157"/>
      <c r="E19" s="157"/>
      <c r="F19" s="157"/>
      <c r="G19" s="6"/>
      <c r="H19" s="6"/>
      <c r="I19" s="6"/>
      <c r="J19" s="6"/>
      <c r="BX19" s="8"/>
      <c r="BY19" s="8"/>
      <c r="BZ19" s="8"/>
      <c r="CA19" s="8"/>
    </row>
    <row r="20" spans="1:79" ht="19.5" customHeight="1">
      <c r="A20" s="252"/>
      <c r="B20" s="252"/>
      <c r="C20" s="252"/>
      <c r="D20" s="251"/>
      <c r="E20" s="251"/>
      <c r="F20" s="251"/>
      <c r="G20" s="252"/>
      <c r="H20" s="252"/>
      <c r="I20" s="252"/>
      <c r="J20" s="252"/>
      <c r="BX20" s="8"/>
      <c r="BY20" s="8"/>
      <c r="BZ20" s="8"/>
      <c r="CA20" s="8"/>
    </row>
    <row r="21" spans="1:79" ht="24.75" customHeight="1">
      <c r="A21" s="372">
        <f>SUM(D8)</f>
        <v>269937</v>
      </c>
      <c r="B21" s="372"/>
      <c r="C21" s="372"/>
      <c r="D21" s="372"/>
      <c r="E21" s="136">
        <f>SUM(E8)</f>
        <v>269937</v>
      </c>
      <c r="F21" s="136">
        <f>SUM(F8)</f>
        <v>269937</v>
      </c>
      <c r="G21" s="7"/>
      <c r="H21" s="7"/>
      <c r="I21" s="7"/>
      <c r="J21" s="7" t="s">
        <v>28</v>
      </c>
      <c r="BX21" s="8"/>
      <c r="BY21" s="8"/>
      <c r="BZ21" s="8"/>
      <c r="CA21" s="8"/>
    </row>
    <row r="23" spans="1:256" ht="12.75">
      <c r="A23" s="9" t="s">
        <v>28</v>
      </c>
      <c r="G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238888888888889" bottom="0.39375" header="0.5118055555555556" footer="0.5118055555555556"/>
  <pageSetup horizontalDpi="300" verticalDpi="300" orientation="landscape" paperSize="9" scale="90" r:id="rId1"/>
  <headerFooter alignWithMargins="0">
    <oddHeader>&amp;RZałącznik nr 6
do uchwały nr XIX/107/2008
Rady Miejskiej w Rzgowie
z dnia 18 stycznia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="95" zoomScaleNormal="95"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1.25390625" style="0" customWidth="1"/>
    <col min="4" max="4" width="13.125" style="0" customWidth="1"/>
    <col min="5" max="5" width="10.25390625" style="0" customWidth="1"/>
    <col min="6" max="6" width="10.75390625" style="0" customWidth="1"/>
    <col min="7" max="7" width="10.875" style="0" customWidth="1"/>
    <col min="8" max="8" width="12.2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373" t="s">
        <v>344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6.5">
      <c r="A2" s="373" t="s">
        <v>28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6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K4" s="122" t="s">
        <v>168</v>
      </c>
    </row>
    <row r="5" spans="1:11" ht="15" customHeight="1">
      <c r="A5" s="358" t="s">
        <v>169</v>
      </c>
      <c r="B5" s="358" t="s">
        <v>324</v>
      </c>
      <c r="C5" s="359" t="s">
        <v>345</v>
      </c>
      <c r="D5" s="359" t="s">
        <v>346</v>
      </c>
      <c r="E5" s="359"/>
      <c r="F5" s="359"/>
      <c r="G5" s="359"/>
      <c r="H5" s="359" t="s">
        <v>347</v>
      </c>
      <c r="I5" s="359"/>
      <c r="J5" s="359" t="s">
        <v>348</v>
      </c>
      <c r="K5" s="359" t="s">
        <v>349</v>
      </c>
    </row>
    <row r="6" spans="1:11" ht="15" customHeight="1">
      <c r="A6" s="358"/>
      <c r="B6" s="358"/>
      <c r="C6" s="359"/>
      <c r="D6" s="359" t="s">
        <v>350</v>
      </c>
      <c r="E6" s="358" t="s">
        <v>19</v>
      </c>
      <c r="F6" s="358"/>
      <c r="G6" s="358"/>
      <c r="H6" s="359" t="s">
        <v>350</v>
      </c>
      <c r="I6" s="359" t="s">
        <v>351</v>
      </c>
      <c r="J6" s="359"/>
      <c r="K6" s="359"/>
    </row>
    <row r="7" spans="1:11" ht="18" customHeight="1">
      <c r="A7" s="358"/>
      <c r="B7" s="358"/>
      <c r="C7" s="359"/>
      <c r="D7" s="359"/>
      <c r="E7" s="359" t="s">
        <v>352</v>
      </c>
      <c r="F7" s="358" t="s">
        <v>19</v>
      </c>
      <c r="G7" s="358"/>
      <c r="H7" s="359"/>
      <c r="I7" s="359"/>
      <c r="J7" s="359"/>
      <c r="K7" s="359"/>
    </row>
    <row r="8" spans="1:11" ht="42" customHeight="1">
      <c r="A8" s="358"/>
      <c r="B8" s="358"/>
      <c r="C8" s="359"/>
      <c r="D8" s="359"/>
      <c r="E8" s="359"/>
      <c r="F8" s="123" t="s">
        <v>353</v>
      </c>
      <c r="G8" s="123" t="s">
        <v>354</v>
      </c>
      <c r="H8" s="359"/>
      <c r="I8" s="359"/>
      <c r="J8" s="359"/>
      <c r="K8" s="359"/>
    </row>
    <row r="9" spans="1:11" ht="7.5" customHeight="1">
      <c r="A9" s="126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126">
        <v>9</v>
      </c>
      <c r="J9" s="126">
        <v>10</v>
      </c>
      <c r="K9" s="126">
        <v>11</v>
      </c>
    </row>
    <row r="10" spans="1:11" ht="19.5" customHeight="1">
      <c r="A10" s="127" t="s">
        <v>355</v>
      </c>
      <c r="B10" s="129" t="s">
        <v>356</v>
      </c>
      <c r="C10" s="129" t="s">
        <v>28</v>
      </c>
      <c r="D10" s="131">
        <v>1691210</v>
      </c>
      <c r="E10" s="131">
        <v>180242</v>
      </c>
      <c r="F10" s="131">
        <v>180242</v>
      </c>
      <c r="G10" s="131"/>
      <c r="H10" s="131">
        <v>1691210</v>
      </c>
      <c r="I10" s="129"/>
      <c r="J10" s="129" t="s">
        <v>28</v>
      </c>
      <c r="K10" s="127" t="s">
        <v>197</v>
      </c>
    </row>
    <row r="11" spans="1:11" ht="19.5" customHeight="1">
      <c r="A11" s="257"/>
      <c r="B11" s="258" t="s">
        <v>106</v>
      </c>
      <c r="C11" s="6"/>
      <c r="D11" s="157"/>
      <c r="E11" s="157"/>
      <c r="F11" s="157"/>
      <c r="G11" s="157"/>
      <c r="H11" s="157"/>
      <c r="I11" s="6"/>
      <c r="J11" s="6"/>
      <c r="K11" s="257"/>
    </row>
    <row r="12" spans="1:11" ht="19.5" customHeight="1">
      <c r="A12" s="257"/>
      <c r="B12" s="259" t="s">
        <v>357</v>
      </c>
      <c r="C12" s="6" t="s">
        <v>28</v>
      </c>
      <c r="D12" s="157">
        <v>1691210</v>
      </c>
      <c r="E12" s="157">
        <v>180242</v>
      </c>
      <c r="F12" s="157">
        <v>180242</v>
      </c>
      <c r="G12" s="157"/>
      <c r="H12" s="157">
        <v>1691210</v>
      </c>
      <c r="I12" s="6"/>
      <c r="J12" s="6" t="s">
        <v>28</v>
      </c>
      <c r="K12" s="257" t="s">
        <v>197</v>
      </c>
    </row>
    <row r="13" spans="1:11" ht="19.5" customHeight="1">
      <c r="A13" s="252"/>
      <c r="B13" s="260"/>
      <c r="C13" s="252"/>
      <c r="D13" s="251"/>
      <c r="E13" s="261"/>
      <c r="F13" s="261" t="s">
        <v>28</v>
      </c>
      <c r="G13" s="261" t="s">
        <v>28</v>
      </c>
      <c r="H13" s="251"/>
      <c r="I13" s="225" t="s">
        <v>28</v>
      </c>
      <c r="J13" s="252"/>
      <c r="K13" s="252" t="s">
        <v>28</v>
      </c>
    </row>
    <row r="14" spans="1:11" s="53" customFormat="1" ht="19.5" customHeight="1">
      <c r="A14" s="368" t="s">
        <v>196</v>
      </c>
      <c r="B14" s="368"/>
      <c r="C14" s="262">
        <f>SUM(C10)</f>
        <v>0</v>
      </c>
      <c r="D14" s="263">
        <f>SUM(D10)</f>
        <v>1691210</v>
      </c>
      <c r="E14" s="263">
        <f>SUM(E10)</f>
        <v>180242</v>
      </c>
      <c r="F14" s="263">
        <f>SUM(F10)</f>
        <v>180242</v>
      </c>
      <c r="G14" s="263"/>
      <c r="H14" s="263">
        <f>SUM(H10)</f>
        <v>1691210</v>
      </c>
      <c r="I14" s="262"/>
      <c r="J14" s="262" t="s">
        <v>28</v>
      </c>
      <c r="K14" s="262"/>
    </row>
    <row r="15" spans="4:8" ht="4.5" customHeight="1">
      <c r="D15" s="264"/>
      <c r="E15" s="264"/>
      <c r="F15" s="264"/>
      <c r="G15" s="264"/>
      <c r="H15" s="264"/>
    </row>
    <row r="16" ht="12.75" customHeight="1">
      <c r="A16" s="265"/>
    </row>
    <row r="17" ht="12.75">
      <c r="A17" s="265"/>
    </row>
    <row r="18" ht="12.75">
      <c r="A18" s="265"/>
    </row>
    <row r="19" ht="12.75">
      <c r="A19" s="265"/>
    </row>
    <row r="21" ht="12.75">
      <c r="B21" t="s">
        <v>28</v>
      </c>
    </row>
  </sheetData>
  <sheetProtection/>
  <mergeCells count="16">
    <mergeCell ref="A14:B14"/>
    <mergeCell ref="K5:K8"/>
    <mergeCell ref="D6:D8"/>
    <mergeCell ref="E6:G6"/>
    <mergeCell ref="H6:H8"/>
    <mergeCell ref="I6:I8"/>
    <mergeCell ref="E7:E8"/>
    <mergeCell ref="F7:G7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landscape" paperSize="9" scale="85" r:id="rId1"/>
  <headerFooter alignWithMargins="0">
    <oddHeader>&amp;R&amp;9Załącznik nr 7
do uchwały nr XIX/107/2008  
Rady Miejskiej w Rzgowie
z dnia  18 stycznia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oplata 5</cp:lastModifiedBy>
  <cp:lastPrinted>2008-01-22T09:16:16Z</cp:lastPrinted>
  <dcterms:created xsi:type="dcterms:W3CDTF">1998-12-09T13:02:10Z</dcterms:created>
  <dcterms:modified xsi:type="dcterms:W3CDTF">2008-01-22T09:27:46Z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