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tabRatio="700" activeTab="3"/>
  </bookViews>
  <sheets>
    <sheet name="budynki" sheetId="1" r:id="rId1"/>
    <sheet name="środki trwałe" sheetId="2" r:id="rId2"/>
    <sheet name="elektronika" sheetId="3" r:id="rId3"/>
    <sheet name="pojazdy" sheetId="4" r:id="rId4"/>
    <sheet name="szkodowość" sheetId="5" r:id="rId5"/>
  </sheets>
  <definedNames>
    <definedName name="_xlnm.Print_Area" localSheetId="0">'budynki'!$A$1:$I$191</definedName>
    <definedName name="_xlnm.Print_Area" localSheetId="2">'elektronika'!$A$1:$D$448</definedName>
    <definedName name="_xlnm.Print_Area" localSheetId="3">'pojazdy'!$A$1:$O$76</definedName>
    <definedName name="_xlnm.Print_Area" localSheetId="4">'szkodowość'!$A$1:$E$23</definedName>
    <definedName name="_xlnm.Print_Area" localSheetId="1">'środki trwałe'!$A$1:$D$15</definedName>
  </definedNames>
  <calcPr fullCalcOnLoad="1"/>
</workbook>
</file>

<file path=xl/sharedStrings.xml><?xml version="1.0" encoding="utf-8"?>
<sst xmlns="http://schemas.openxmlformats.org/spreadsheetml/2006/main" count="1682" uniqueCount="987">
  <si>
    <t>lp.</t>
  </si>
  <si>
    <t>rok budowy</t>
  </si>
  <si>
    <t>wartość (początkowa)</t>
  </si>
  <si>
    <t>nazwa środka trwałego</t>
  </si>
  <si>
    <t>rok produkcji</t>
  </si>
  <si>
    <t>lp</t>
  </si>
  <si>
    <t>Lp.</t>
  </si>
  <si>
    <t>lokalizacja (adres)</t>
  </si>
  <si>
    <t>Łącznie</t>
  </si>
  <si>
    <t>1.</t>
  </si>
  <si>
    <t xml:space="preserve">wartość początkowa (księgowa brutto)             </t>
  </si>
  <si>
    <t>Załącznik nr 2</t>
  </si>
  <si>
    <t>nazwa budynku / budowli</t>
  </si>
  <si>
    <t xml:space="preserve">zabezpieczenia                                       (znane zabiezpieczenia p-poż                                     i przeciw kradzieżowe)                                     </t>
  </si>
  <si>
    <t>2.</t>
  </si>
  <si>
    <t>3.</t>
  </si>
  <si>
    <t>4.</t>
  </si>
  <si>
    <t>5.</t>
  </si>
  <si>
    <t>6.</t>
  </si>
  <si>
    <t>7.</t>
  </si>
  <si>
    <t>Wykaz sprzętu elektronicznego przenośnego</t>
  </si>
  <si>
    <t xml:space="preserve"> </t>
  </si>
  <si>
    <t xml:space="preserve">1. </t>
  </si>
  <si>
    <t>Nazwa jednostki</t>
  </si>
  <si>
    <t>środki trwałe,wyposażenie</t>
  </si>
  <si>
    <t>zbiory biblioteczne</t>
  </si>
  <si>
    <t>konstrukcja</t>
  </si>
  <si>
    <t>zestaw komputerowy</t>
  </si>
  <si>
    <t>8.</t>
  </si>
  <si>
    <t>9.</t>
  </si>
  <si>
    <t>10.</t>
  </si>
  <si>
    <t>11.</t>
  </si>
  <si>
    <t>Szkolna 3, Rzgów</t>
  </si>
  <si>
    <t>Publiczne Przedszkole w Rzgowie</t>
  </si>
  <si>
    <t>Szkolna 1, Rzgów</t>
  </si>
  <si>
    <t>gaśnice proszkowe ABCx4, hydrantx2, alarm, dozór agencji ochrony całodobowy</t>
  </si>
  <si>
    <t>budynek murowany, pokrycie dachu-papa</t>
  </si>
  <si>
    <t>2. Publiczne Przedszkole w Rzgowie</t>
  </si>
  <si>
    <t>SP Guzew</t>
  </si>
  <si>
    <t>rozbudowa 1994</t>
  </si>
  <si>
    <t>budynek murowany, pokrycie dachu-drewniane</t>
  </si>
  <si>
    <t>gasnice: proszkowe 6, sniegowe 6, hydranty 3, kraty,alarm, dozór agencji ochrony</t>
  </si>
  <si>
    <t>tablica interaktywna</t>
  </si>
  <si>
    <t>Tadzin 24, Rzgów</t>
  </si>
  <si>
    <t>budynek murowany, dach pokryty papa</t>
  </si>
  <si>
    <t>monitoring całodobowy EKOTRADE</t>
  </si>
  <si>
    <t>budynek murowany, dach pokryty blachodachówką</t>
  </si>
  <si>
    <t>4. Szkoła Podstawowa im. Św. Królowej Jadwigi w Kalinie</t>
  </si>
  <si>
    <t>Szkoła Podstawowa im. Św. Królowej Jadwigi w Kalinie</t>
  </si>
  <si>
    <t>Szkoła Podstawowa im. Jana Długosza</t>
  </si>
  <si>
    <t>budynek murowany, dach pokryty papą</t>
  </si>
  <si>
    <t>gaśnica proszkowa 4xABC 1szt, hydrant-1szt</t>
  </si>
  <si>
    <t>5. Szkoła Podstawowa im.Jana Długosza w Rzgowie</t>
  </si>
  <si>
    <t>Szkoła Podstawowa im.Jana Długosza w Rzgowie</t>
  </si>
  <si>
    <t>Gminna Biblioteka Publiczna</t>
  </si>
  <si>
    <t>6. Gminna Biblioteka Publiczna</t>
  </si>
  <si>
    <t>Rawska 8, Rzgów</t>
  </si>
  <si>
    <t xml:space="preserve">monitoring </t>
  </si>
  <si>
    <t>budynek murowany,płyty karton-gips,posiadajacy elementy drewniane, dach pokryty blachą, dachówką</t>
  </si>
  <si>
    <t>Gminny Ośrodek Kultury w Rzgowie</t>
  </si>
  <si>
    <t>7. Gminny Ośrodek Kultury w Rzgowie</t>
  </si>
  <si>
    <t>7.  Gminny Ośrodek Kultury w Rzgowie</t>
  </si>
  <si>
    <t>Gminna Przychodnia Zdrowia</t>
  </si>
  <si>
    <t>Ogrodowa 11a, Rzgów</t>
  </si>
  <si>
    <t>gasnice 5sz, hydranty 2szt., kraty w oknach w suterenie,system alarmowy</t>
  </si>
  <si>
    <t>9. Gminna Przychodnia Zdrowia</t>
  </si>
  <si>
    <t>Gminny Ośrodek Sportu, Turystyki i Rekreacji w Rzgowie</t>
  </si>
  <si>
    <t>Szkolna 5, Rzgów</t>
  </si>
  <si>
    <t>10.Gminny Ośrodek Sportu, Turystyki i Rekreacji w Rzgowie</t>
  </si>
  <si>
    <t>W hali zainstalowano: 1) system sygnalizacji pożarowej, sygnalizatory akustyczne, czujniki dymu i optyczne temperaturowe. Hala wyposazona jest w Centralę sygnalizacji pożarowej. 2) System sygnalizacji napadu, czujniki ruchu, podczerwień, załączone alarmy na czas nieobecności ochrony.</t>
  </si>
  <si>
    <t>Gminny Zakład Wodociagów i Kanalizacji w Rzgowie</t>
  </si>
  <si>
    <t>Stawowa 11, Rzgów</t>
  </si>
  <si>
    <t>11.Gminny Zakład Wodociagów i Kanalizacji w Rzgowie</t>
  </si>
  <si>
    <t>dach pokryty papą,blachą, eternitem</t>
  </si>
  <si>
    <t>monitoring, kraty, gaśnice</t>
  </si>
  <si>
    <t>dozór pracowniczy</t>
  </si>
  <si>
    <t>monitoring, gaśnice</t>
  </si>
  <si>
    <t>Budynek OC + Poczta</t>
  </si>
  <si>
    <t>Budynek UM</t>
  </si>
  <si>
    <t>Budynek garażowy</t>
  </si>
  <si>
    <t>Budynek GOK i MOPS</t>
  </si>
  <si>
    <t>Budynek gospodarczo-garażowy</t>
  </si>
  <si>
    <t>Budynek na stadionie LZS</t>
  </si>
  <si>
    <t>Budynek poszkolny-świetlica</t>
  </si>
  <si>
    <t>Świetlica Gospodarz</t>
  </si>
  <si>
    <t>Świetlica Starowa Góra</t>
  </si>
  <si>
    <t>Budynek SP w Rzgowie</t>
  </si>
  <si>
    <t>Budynek gospodarczy</t>
  </si>
  <si>
    <t>Budynek mieszkalny</t>
  </si>
  <si>
    <t>Budynek zaplecza gospodarczego</t>
  </si>
  <si>
    <t>Budynek OSP Bronisin</t>
  </si>
  <si>
    <t>Budynek OSP Gadka Stara</t>
  </si>
  <si>
    <t>Budynek OSP Grodzisko</t>
  </si>
  <si>
    <t>Budynek OSP Guzew</t>
  </si>
  <si>
    <t>Budynek OSP Kalinko</t>
  </si>
  <si>
    <t>Budynek OSP Kalino</t>
  </si>
  <si>
    <t>Budynek OSP Prawda</t>
  </si>
  <si>
    <t>Budynek OSP Romanów</t>
  </si>
  <si>
    <t>Budynek OSP Rzgów</t>
  </si>
  <si>
    <t>1994r.</t>
  </si>
  <si>
    <t>1990r.</t>
  </si>
  <si>
    <t>2003r.</t>
  </si>
  <si>
    <t>1998r.</t>
  </si>
  <si>
    <t>1976r.</t>
  </si>
  <si>
    <t>1999r.</t>
  </si>
  <si>
    <t>1997r.</t>
  </si>
  <si>
    <t>1953r.</t>
  </si>
  <si>
    <t>2011r.</t>
  </si>
  <si>
    <t>2002r.</t>
  </si>
  <si>
    <t>2000r.</t>
  </si>
  <si>
    <t>1989-1994</t>
  </si>
  <si>
    <t>2009r.</t>
  </si>
  <si>
    <t>1935r.</t>
  </si>
  <si>
    <t>Rzgów Plac 500-lecia 6</t>
  </si>
  <si>
    <t>Rzgów Plac 500-lecia 22</t>
  </si>
  <si>
    <t>Rzgów ul.Letniskowa 6</t>
  </si>
  <si>
    <t>Rzgów ul.Rawska 8</t>
  </si>
  <si>
    <t>Rzgów ul.Tuszyńska</t>
  </si>
  <si>
    <t>Stara Gadka</t>
  </si>
  <si>
    <t>Gospodarz</t>
  </si>
  <si>
    <t>Huta Wiskicka</t>
  </si>
  <si>
    <t>Starowa Góra ul.Centralna</t>
  </si>
  <si>
    <t>Cyżeminek</t>
  </si>
  <si>
    <t>Rzgów ul.Szkolna</t>
  </si>
  <si>
    <t>Bronisin Dworski 2</t>
  </si>
  <si>
    <t>Kalino 5</t>
  </si>
  <si>
    <t>Rzgów ul.Długa 18</t>
  </si>
  <si>
    <t>Rzgów ul.Stawowa 11</t>
  </si>
  <si>
    <t>Grodzisko</t>
  </si>
  <si>
    <t>Guzew</t>
  </si>
  <si>
    <t>Kalinko</t>
  </si>
  <si>
    <t>Kalino</t>
  </si>
  <si>
    <t>Prawda</t>
  </si>
  <si>
    <t>Romanów</t>
  </si>
  <si>
    <t>Rzgów</t>
  </si>
  <si>
    <t>Starowa Góra</t>
  </si>
  <si>
    <t>Kalino 65</t>
  </si>
  <si>
    <t>-</t>
  </si>
  <si>
    <t>Budynek dydaktyczny</t>
  </si>
  <si>
    <t xml:space="preserve">Budynek szkolny </t>
  </si>
  <si>
    <t>Budynek sali gimnastycznej, zaplecze</t>
  </si>
  <si>
    <t>Budynek gospodarczy(kotłownia)</t>
  </si>
  <si>
    <t>Budynek szkolny</t>
  </si>
  <si>
    <t>Budynek dydaktyczny szkoły</t>
  </si>
  <si>
    <t xml:space="preserve">Budynek łacznika </t>
  </si>
  <si>
    <t>Budynek Sali gimnastycznej</t>
  </si>
  <si>
    <t>Budynek GOK w Rzgowie (wykazał UM)</t>
  </si>
  <si>
    <t>Przychodnia</t>
  </si>
  <si>
    <t>Sala sportowa wraz z zapleczem</t>
  </si>
  <si>
    <t>3. Szkoła Podstawowa w Guzewie</t>
  </si>
  <si>
    <t>Szkoła Podstawowa w Guzewie</t>
  </si>
  <si>
    <t>2006-2011</t>
  </si>
  <si>
    <t>Załacznik nr 1</t>
  </si>
  <si>
    <t>Urząd Miejski</t>
  </si>
  <si>
    <t>1. Urząd Miejski</t>
  </si>
  <si>
    <t>Przepompownie ścieków Starowa Góra VS1</t>
  </si>
  <si>
    <t>Przepompownie ścieków Stara Gadka VS2</t>
  </si>
  <si>
    <t>Gminny Ośrodek Sportu, Turystyki i Rekreacji w Rzgowie (użytkownik)- ubepieczający/ Gmina Rzgów (właściciel) - ubezpieczony</t>
  </si>
  <si>
    <t>Gminna Przychodnia Zdrowia (użytkownik)- ubepieczający/ Gmina Rzgów (właściciel) - ubezpieczony</t>
  </si>
  <si>
    <t>powierzchnia (m ²)</t>
  </si>
  <si>
    <t>Mieszczą się w UM</t>
  </si>
  <si>
    <t>Załącznik nr 3</t>
  </si>
  <si>
    <t>Obiektyw Tamron 17-50/2,8</t>
  </si>
  <si>
    <t>Aparat Sony A350</t>
  </si>
  <si>
    <t>Miejski Osrodek Pomocy Społecznej</t>
  </si>
  <si>
    <t>8. Miejski Osrodek Pomocy Społecznej</t>
  </si>
  <si>
    <t>8. Miejski Ośrodek Pomocy Społecznej</t>
  </si>
  <si>
    <t>Miejski Ośrodek Pomocy Społecznej</t>
  </si>
  <si>
    <t>Budynek Apteki i terapii GPZ w Rzgowie</t>
  </si>
  <si>
    <t>Rzgów ul. Ogrodowa 11</t>
  </si>
  <si>
    <t>Rzgów ul. Nasienna</t>
  </si>
  <si>
    <t>Budynek ul. Literacka w Rzgowie</t>
  </si>
  <si>
    <t>Rzgów ul. Literacka</t>
  </si>
  <si>
    <t>Wiata przystankowa przy Parku ul. Grodziska</t>
  </si>
  <si>
    <t>Rzgów ul. Grodziska</t>
  </si>
  <si>
    <t>Przystanek autobusowy przy posesji nr 71 w Kalinku</t>
  </si>
  <si>
    <t>Kalinko nr 71</t>
  </si>
  <si>
    <t>Przystanek autobusowy przy posesji nr 91 w Kalinku</t>
  </si>
  <si>
    <t>Kalinko nr 91</t>
  </si>
  <si>
    <t>Wiata przystankowa dla dzieci (dowóz do szkoły)</t>
  </si>
  <si>
    <t>Wiata przystankowa przy Parku ul. Tuszyńska</t>
  </si>
  <si>
    <t>Rzgów ul. Tuszyńska</t>
  </si>
  <si>
    <t>Wiata przystankowa przy posesji nr 12 w Kalinku</t>
  </si>
  <si>
    <t>Kalinko nr 12</t>
  </si>
  <si>
    <t>Wiata przystankowa przy posesji nr 34 w Kalinku</t>
  </si>
  <si>
    <t>Kalinko nr 34</t>
  </si>
  <si>
    <t>Wiata przystankowa przy posesji nr 58 w Grodzisku</t>
  </si>
  <si>
    <t>Grodzisko nr 58</t>
  </si>
  <si>
    <t>Wiata przystankowa przy posesji nr 76 w Grodzisku</t>
  </si>
  <si>
    <t>Grodzisko nr 76</t>
  </si>
  <si>
    <t>Wiata przystankowa w Czyżeminku</t>
  </si>
  <si>
    <t>Wiata przystankowa w Prawdzie</t>
  </si>
  <si>
    <t>Wiata przystankowa w Kalinie</t>
  </si>
  <si>
    <t xml:space="preserve">Wiata przystankowa róg ul. Ródzkiej i Nasiennej </t>
  </si>
  <si>
    <t>Rzgów ul Ródzkiej i ul. Nasiennej</t>
  </si>
  <si>
    <t>Wiata przystankowa poliwęglanowa ul. Ródzka przy wiadukcie</t>
  </si>
  <si>
    <t>Rzgów ul. Ródzka przy wiadukcie</t>
  </si>
  <si>
    <t>Plac zabaw przy świetlicy w Gospodarzu</t>
  </si>
  <si>
    <t>Park w Rzgowie</t>
  </si>
  <si>
    <t>Plac zabaw w Starej Gadce</t>
  </si>
  <si>
    <t>Plac zabaw przy SP w Kalinie</t>
  </si>
  <si>
    <t>Szkoła Podstawowa w Kalinie</t>
  </si>
  <si>
    <t xml:space="preserve">Budynek kotłowni centralnego ogrzewania </t>
  </si>
  <si>
    <t>Suma ubezpieczenia - wartość odtworzeniowa</t>
  </si>
  <si>
    <t>ogrodzenie wokół boiska szkolnego</t>
  </si>
  <si>
    <t>siatka druciana</t>
  </si>
  <si>
    <t>laptop HP</t>
  </si>
  <si>
    <t>Drukarka Brother MFC-J6510 DW</t>
  </si>
  <si>
    <t>Urządzenie wielofuncyjne HP</t>
  </si>
  <si>
    <t>Dysk zewnętrzny Verbatim 1 TB</t>
  </si>
  <si>
    <t>Dysk zewnętrzny Toshiba 1 TB</t>
  </si>
  <si>
    <t>Radiomagnetofon Sony ZPS30B+V150 B</t>
  </si>
  <si>
    <t>Adam Hall Multicore 8 kan.15m(pyta do nagłośnienia)</t>
  </si>
  <si>
    <t>Rozdzielnia R-BOX</t>
  </si>
  <si>
    <t>Shure BLX 288E/SM58(system bezprzewodowy mikrofonowy)</t>
  </si>
  <si>
    <t>Mackie SRM 550 (kolumna)</t>
  </si>
  <si>
    <t>POL-AUDIO TP 118-1000 (kolumna)</t>
  </si>
  <si>
    <t>Stacja Uzdatniania Wody: Romanów, Kalino, Grodzisko, Rzgów, Czyżeminek, Gospodarz</t>
  </si>
  <si>
    <t>Gm. Rzgów</t>
  </si>
  <si>
    <t>ul. Piaskowa, Starowa Góra</t>
  </si>
  <si>
    <t>ul. Czartoryskiego, Stara Gadka</t>
  </si>
  <si>
    <t>1989-2013</t>
  </si>
  <si>
    <t>Przepompownie ścieków - 13 szt.</t>
  </si>
  <si>
    <t>Rzgów ul. Cmentarna 3
Rzgów ul. Cmentarna 19
Rzgów ul. Grodziska 47
Rzgów ul. Grodziska 67
Rzgów ul. Łódzka/Bema
Rzgów ul. Łódzka/Kopernika
Rzgów ul. Nadrzeczna 8
Rzgów ul. Nadrzeczna 35
Rzgów ul. Nadrzeczna/Zielona
Rzgów ul. Stawowa/ul. Nasienna
Rzgów ul. Szkolna 1
Rzgów ul. Ustronna 10
Rzgów ul. Wąwozowa 29</t>
  </si>
  <si>
    <t>Komputer</t>
  </si>
  <si>
    <t>Budynek magazynowy przy ul. Literackiej 2c w Rzgowie</t>
  </si>
  <si>
    <t>Budynek biurow-socjalny przy ul. Literackiej 2c w Rzgowie</t>
  </si>
  <si>
    <t>Budynek biurowy (pawilon biurowy)</t>
  </si>
  <si>
    <t>Budynek biurowy ul. Literacka 2c w Rzgowie</t>
  </si>
  <si>
    <t>Budynek warsztatowo-socjalny przy ul. Literackiej 2c w Rzgowie</t>
  </si>
  <si>
    <t>Budynek warsztatowy przy ul. Literackiej w Rzgowie</t>
  </si>
  <si>
    <t>Wiata ul. Literacka 2c w Rzgowie</t>
  </si>
  <si>
    <t>Wiata ul. Literacka działka 1650/5 w Rzgowie</t>
  </si>
  <si>
    <t>Rzgów ul. Literacka 2c</t>
  </si>
  <si>
    <t>budynek murowany, dach z konstrukcji stalowej (płyty faliste)</t>
  </si>
  <si>
    <t>budnek parterowy, murowany, podpiwniczony</t>
  </si>
  <si>
    <t>Plac zabaw w Grodzisku</t>
  </si>
  <si>
    <t>Plac zabaw w Kalinku</t>
  </si>
  <si>
    <t>Plac zabaw w Romanowie</t>
  </si>
  <si>
    <t>Plac zabaw w Guzewie</t>
  </si>
  <si>
    <t>Plac zabaw przy SP w Guzewie</t>
  </si>
  <si>
    <t>SP w Guzewie</t>
  </si>
  <si>
    <t>Rozbudowa przedszkola -adaptacja hydroforni</t>
  </si>
  <si>
    <t>monitor interaktywny z oprogramowaniem</t>
  </si>
  <si>
    <t>notebook Lenovo G50-80 - 4 szt.</t>
  </si>
  <si>
    <t>Notebook Dell Inspirion 15</t>
  </si>
  <si>
    <t>Aparat cyfrowy</t>
  </si>
  <si>
    <t>tablica interaktywna + projektor</t>
  </si>
  <si>
    <t>urządzenie wielofunkcyjne</t>
  </si>
  <si>
    <t>urządzenie wielofunkcyjne HP DeskJet</t>
  </si>
  <si>
    <t>Laptop</t>
  </si>
  <si>
    <t>Laptop Lenovo G50-80</t>
  </si>
  <si>
    <t>Komputer H81M - 5 szt.</t>
  </si>
  <si>
    <t xml:space="preserve">Zestaw komputerowy </t>
  </si>
  <si>
    <t>Monitor Asus 19'' - 2 szt.</t>
  </si>
  <si>
    <t>Drukarka Brother</t>
  </si>
  <si>
    <t>Komputer HP Company</t>
  </si>
  <si>
    <t>Monitor LCD Dell 23''</t>
  </si>
  <si>
    <t>Komputer HP Elite 8200 i5</t>
  </si>
  <si>
    <t>Obiektyw Tamron 70-200.2.8 Sony</t>
  </si>
  <si>
    <t>LD System WS ECO 2x2 BPH2 mikrofon bezprzewodowy nagłowny, podwójny</t>
  </si>
  <si>
    <t>budynek z cegły, dach z blachy</t>
  </si>
  <si>
    <t>zestaw komputerowy - 3 szt.</t>
  </si>
  <si>
    <t>budynek murowany, kartonpłyty wraz z elementami drewnianymi, dach:stal,blacha, dachówka, teriva</t>
  </si>
  <si>
    <t>dach kryty papą</t>
  </si>
  <si>
    <t>Wykaz sprzętu elektronicznego medycznego</t>
  </si>
  <si>
    <t>Głośnik SONY GTKX 1BT</t>
  </si>
  <si>
    <t>Notebook Lenovo Z70-80</t>
  </si>
  <si>
    <t>PRINT SERWER DIGITUS</t>
  </si>
  <si>
    <t>HP LASERJET PRO 200 N201N LAN</t>
  </si>
  <si>
    <t>LENOVO + Windows 7 - 5 szt</t>
  </si>
  <si>
    <t>Dell 960 SF - 4 szt</t>
  </si>
  <si>
    <t>HP LaserJet M201dw - 2 szt</t>
  </si>
  <si>
    <t>NOTEBOOK/LAPTOP 15,6 ASUS R553 LB-XX247D</t>
  </si>
  <si>
    <t>DESKTOP DELL VOSTRO 3800 I5-4460/8GB/500</t>
  </si>
  <si>
    <t>SYNOLOGY RS3614XS</t>
  </si>
  <si>
    <t xml:space="preserve">STORMSHIELD  UTM SN500 </t>
  </si>
  <si>
    <t>CTERA SERWER PLIKÓW C800,50X PC AGENT +SZYNY CTERA</t>
  </si>
  <si>
    <t>Monitor Dell 1908 - 4 szt.</t>
  </si>
  <si>
    <t>gaśnice proszkowe 4xABC-31szt, gasnica śniegowa -2szt, koc gasniczy - 2szt, hydranty - 5szt, kraty w oknach w pomieszczeniach ksiegowych, piwnicach, alarmy, dozór agencji ochrony całodobowy</t>
  </si>
  <si>
    <t xml:space="preserve">Budynek mieszkalny przy ul. Rawskiej </t>
  </si>
  <si>
    <t xml:space="preserve">Budynek mieszkalny ul. Czartoryskiego </t>
  </si>
  <si>
    <t>Wiata przystankowa W-8 wąska</t>
  </si>
  <si>
    <t>Wiata przystankowa W-8 wąska A2HM</t>
  </si>
  <si>
    <t>Wiata W8 3,00x0,78 szklana</t>
  </si>
  <si>
    <t>Wiata W8 3,00x0,78 szklana przystankowa</t>
  </si>
  <si>
    <t>OŚWIETLENIE</t>
  </si>
  <si>
    <t>TEREN GMINY</t>
  </si>
  <si>
    <t>Drukarka ze switchem</t>
  </si>
  <si>
    <t>Laptop - użyczenie program Lepsza Szkoła</t>
  </si>
  <si>
    <t>Sprzęt nagłaśniający</t>
  </si>
  <si>
    <t>Aparatura nagłaśniająca</t>
  </si>
  <si>
    <t>komputer szt.13</t>
  </si>
  <si>
    <t>serwer+ switch</t>
  </si>
  <si>
    <t>tablica interaktywna z opr.</t>
  </si>
  <si>
    <t>drukarka kolorowa laserowa</t>
  </si>
  <si>
    <t>zestaw komputerowy (10 szt.)</t>
  </si>
  <si>
    <t>serwer</t>
  </si>
  <si>
    <t>projektor multimedialny</t>
  </si>
  <si>
    <t>Laptop Fujitsu</t>
  </si>
  <si>
    <t>Laptop Fujitswu S752 4 GB</t>
  </si>
  <si>
    <t>Drukarka Laserowa Kyocera</t>
  </si>
  <si>
    <t>Urzadzenie wielofuncyjne Laser Jet M125 HP</t>
  </si>
  <si>
    <t>Notebook HP 250i5</t>
  </si>
  <si>
    <t>Monitor LCD Dell 22''</t>
  </si>
  <si>
    <t>Urządzenie wielofunkcyjne Samsung</t>
  </si>
  <si>
    <t>Power Walker UPS</t>
  </si>
  <si>
    <t>Mikroskop z kamerą</t>
  </si>
  <si>
    <t>Radiowęzeł</t>
  </si>
  <si>
    <t>Świetlica Huta Wiskicka + ogrodzenie</t>
  </si>
  <si>
    <t>Budynek socjalno-biurowy GZWiK wraz z nawierzchnią</t>
  </si>
  <si>
    <t>Stadion,trybuna, oświetlenie, ścieżka na stadionie LZS</t>
  </si>
  <si>
    <t>Budynek po OSP Gospodarz (świetlica)</t>
  </si>
  <si>
    <t>Garaże OSP Starowa Góra wraz z ogrodzeniem</t>
  </si>
  <si>
    <t>Przytulisko dla zwierząt</t>
  </si>
  <si>
    <t>Budynek Lecznicy +ogrodzenie</t>
  </si>
  <si>
    <t>Świetlica w Czyżeminku +ogrodzenie</t>
  </si>
  <si>
    <t>2002/2003</t>
  </si>
  <si>
    <t xml:space="preserve">Rzgów ul. Stawowa </t>
  </si>
  <si>
    <t>Wiata przystankowa w Guzewie ul. Guzewska</t>
  </si>
  <si>
    <t>Guzew ul. Guzewska</t>
  </si>
  <si>
    <t>Wiata przystankowa w Rzgowie ul. Tuszyńska</t>
  </si>
  <si>
    <t>Wiata przystankowa w Grodzisku</t>
  </si>
  <si>
    <t>Wiata przystankowa droga wojewódzka 714</t>
  </si>
  <si>
    <t>Wiata przystankowa w Rzgowie ul. Grodziska</t>
  </si>
  <si>
    <t>Wiata przystankowa w Romanowie</t>
  </si>
  <si>
    <t>Wiata przystankowa przy drodze krajowej il. Pabianicka w Rzgowie</t>
  </si>
  <si>
    <t>Plac zabaw w Parku w Rzgowie wraz z ogrodzeniem</t>
  </si>
  <si>
    <t>Budynek gospodarczy w Czyżeminku wraz z nawierzchnią</t>
  </si>
  <si>
    <t>Plac zabaw Starowa Góra ul. Centralna-Piętrowa</t>
  </si>
  <si>
    <t>Plac zabaw Starowa Góra ul. Centralna-Wójtowska</t>
  </si>
  <si>
    <t>Plac zabaw w Starowej Górze wraz z ogrodzeniem</t>
  </si>
  <si>
    <t>Plac zabaw w Prawdzie</t>
  </si>
  <si>
    <t>2016/2017</t>
  </si>
  <si>
    <t>Plac zabaw Rzgów ul. Nasienna wraz z ogrodzeniem</t>
  </si>
  <si>
    <t>Boisko do gry w koszykówke wraz z ogrodzeniem</t>
  </si>
  <si>
    <t>Rzgów ul. Letniskowa</t>
  </si>
  <si>
    <t>Boisko przy świetlicy w Starowej Górze</t>
  </si>
  <si>
    <t>Boisko w Grodzisku</t>
  </si>
  <si>
    <t>Boisko Gadka Stara</t>
  </si>
  <si>
    <t>Gadka Stara</t>
  </si>
  <si>
    <t xml:space="preserve">Boisko wraz z ogrodzeniem w Starowej Górze </t>
  </si>
  <si>
    <t>Boisko w Kalinku</t>
  </si>
  <si>
    <t>Boisko do siatkówki plażowej w Romanowie</t>
  </si>
  <si>
    <t>Zegar słoneczny Stary Rynek</t>
  </si>
  <si>
    <t>Rzgów Stary Rynek</t>
  </si>
  <si>
    <t>Wyciąg górny i prasa nożna Starowa Góra -strona wschodnia</t>
  </si>
  <si>
    <t>Płaskorzeźba upamiętnienie OSP Rzgów</t>
  </si>
  <si>
    <t>Tron Kazimierza Jagielończyka -park w Rzgowie</t>
  </si>
  <si>
    <t>Rzgów - Park</t>
  </si>
  <si>
    <t>Wiata 3M-3 Plac 500-lecia w Rzgowie</t>
  </si>
  <si>
    <t>Wiata metalowa plac zabaw ul. Wójtowska w Starowej Górze</t>
  </si>
  <si>
    <t>Starowa Góra ul. Wójtowska</t>
  </si>
  <si>
    <t>Wiata przystankowa W8 cała ze szkła w Guzewie</t>
  </si>
  <si>
    <t>Wiata przystankowa W8 cała ze szkła w Rzgowie</t>
  </si>
  <si>
    <t>Boisko przy ulicy Żwirowej w Starowej Górze</t>
  </si>
  <si>
    <t>Starowa Góra ul. Żwirowa</t>
  </si>
  <si>
    <t>Oświetlenie ul Zaratajki w Rzgowie (lampa hybrydowa )</t>
  </si>
  <si>
    <t>Rzgów ul. Zaratajki</t>
  </si>
  <si>
    <t>Telefon komórkowy SONY XPERIA</t>
  </si>
  <si>
    <t>Zestaw komputerowy Dell + drukarka HP</t>
  </si>
  <si>
    <t>CBF MODUŁ SFP 1,25GB SM 1310NM X 4 sztuki</t>
  </si>
  <si>
    <t>SAMSUNG DYSK SSD 850 PRO 128GB MZ-7KE128BW  2 sztuki</t>
  </si>
  <si>
    <t>WD GREEN 3,5 4TB SATA/600 64MB CACHE - 5 sztuk</t>
  </si>
  <si>
    <t>DYSK TWARDY WD SE 4TB WD4000F9YZ 3,5 - 3 sztuki</t>
  </si>
  <si>
    <t>SWITCH d-link 52 port 10/100/1000 gigabit smart switch - 3 sztuki</t>
  </si>
  <si>
    <t>Aparat cyfrowy z kartą pamięci i pokrowcem</t>
  </si>
  <si>
    <t>DELL 980 - 2 szt., DELL 7010</t>
  </si>
  <si>
    <t>Laptop ASUS 15,6"</t>
  </si>
  <si>
    <t>Dyktafon z kartą pamięci</t>
  </si>
  <si>
    <t>BOS DALMIERZ LASER PLR50C</t>
  </si>
  <si>
    <t>Serwer Dell R530 - 2 sztuki</t>
  </si>
  <si>
    <t>Drukarka OKI ML3320eco</t>
  </si>
  <si>
    <t>Dyski SSD 120 GB CX300 - 20 szt</t>
  </si>
  <si>
    <t>Komputery HP Elite 800 G1 SFF Ci5-4570 - 10 sztuk</t>
  </si>
  <si>
    <t>WD Gold  4TB - 4 sztuki</t>
  </si>
  <si>
    <t>Dyski SSD Samsung 256 GB - 850 Pro - 2 sztuki</t>
  </si>
  <si>
    <t>Monitory EIZO 7 sztuk</t>
  </si>
  <si>
    <t>Głośniki komputerowe Creative</t>
  </si>
  <si>
    <t>Drukarka HP LaserJet Pro M12a - 3 sztuki</t>
  </si>
  <si>
    <t>Drukarka Canon IX6850</t>
  </si>
  <si>
    <t>HP LaserJet Pro 400 M402dne - 1 sztuka
HP LaseJet Pro 400 MFP M426fdn - 3 sztuki</t>
  </si>
  <si>
    <t>TV Samsung</t>
  </si>
  <si>
    <t>kserokopiarka Nashustec</t>
  </si>
  <si>
    <t>tablica+projektor+głośniki 2 zestawy Akt Tab</t>
  </si>
  <si>
    <t>tablica interaktywna+projektor</t>
  </si>
  <si>
    <t>podłoga interaktywna</t>
  </si>
  <si>
    <t>monitor interaktywny Newline</t>
  </si>
  <si>
    <t>monitor interaktywny Full HD</t>
  </si>
  <si>
    <t>laptop a oprogramowaniem</t>
  </si>
  <si>
    <t>laptop z oprogramowaniem</t>
  </si>
  <si>
    <t>kolumna nagłasniająca - zestaw</t>
  </si>
  <si>
    <t>budynek szkolny - ocieplenie</t>
  </si>
  <si>
    <t>Komputer SK - 500i5/4/120/ITB/w 40</t>
  </si>
  <si>
    <t>ADAX Komputer i%-7400/4GB/120GB</t>
  </si>
  <si>
    <t>Notebook Lenovo Z70-81</t>
  </si>
  <si>
    <t>Konsola XBOXONE 500GB +koneckt</t>
  </si>
  <si>
    <t>Telewizor Sony LED KDL -50W756C</t>
  </si>
  <si>
    <t>Telewizor Sharp Led LC - 55CFE6352E</t>
  </si>
  <si>
    <t>Laptop do tablicy mulimedialnej</t>
  </si>
  <si>
    <t>Monitor ekranowy MYBoardTE-XP75+statyw elektryczny</t>
  </si>
  <si>
    <t>Tablica interaktywna z projektorem,uchwytem i głośnikami</t>
  </si>
  <si>
    <t>DELL Notebook Lati fude E6420</t>
  </si>
  <si>
    <t>NotebookHP Probook 650 G1 15,6</t>
  </si>
  <si>
    <t>Notebook HP Elite 6300</t>
  </si>
  <si>
    <t>Notebook HP Probook 650 G1 15,6</t>
  </si>
  <si>
    <t>Notebook HP Elite 6300 i5 3470/4GB</t>
  </si>
  <si>
    <t>Magiczny dywan z pakietem do rewalidacji</t>
  </si>
  <si>
    <t>Laptop Dell</t>
  </si>
  <si>
    <t>Czytnik kodów</t>
  </si>
  <si>
    <t>pralka Beko</t>
  </si>
  <si>
    <t>Komputer HP 3500i5</t>
  </si>
  <si>
    <t>Niszczarka Fellows</t>
  </si>
  <si>
    <t>Dysk zewnętrzny 1 TB ADATA</t>
  </si>
  <si>
    <t>Ekran Tripod 4:3 MW</t>
  </si>
  <si>
    <t>Zestaw instrumentalny (minidual, nadajnik, mikrofon mini)</t>
  </si>
  <si>
    <t>Agregat prądotwórczy TA 300GKW</t>
  </si>
  <si>
    <t>Komputer Dell + switch</t>
  </si>
  <si>
    <t>Komputer HP Elite</t>
  </si>
  <si>
    <t>Zestaw komputerowy - 2 szt.</t>
  </si>
  <si>
    <t>jednostka centralna + UPS - 3 szt.</t>
  </si>
  <si>
    <t>Nadrzeczna 4. Rzgów</t>
  </si>
  <si>
    <t>Drukarka OKI C823</t>
  </si>
  <si>
    <t>Mikrofon nagłowny AKG-C544L</t>
  </si>
  <si>
    <t>1960-2012
2015-2017</t>
  </si>
  <si>
    <t>Załącznik nr 5</t>
  </si>
  <si>
    <t>Informacje o szkodach w ostatnich latach</t>
  </si>
  <si>
    <t>Rok</t>
  </si>
  <si>
    <t>Wysokość wypłaconych odszkodowań</t>
  </si>
  <si>
    <t>Rezerwy</t>
  </si>
  <si>
    <t>Jednostka 
/ ilość szkód</t>
  </si>
  <si>
    <t>Opis szkody</t>
  </si>
  <si>
    <t>OC - uszkodzenie pojazdu na drodze</t>
  </si>
  <si>
    <t>dewastacji windy</t>
  </si>
  <si>
    <t>OC komunikacyjna - kolizja dwóch pojazdów</t>
  </si>
  <si>
    <t>przepięcie</t>
  </si>
  <si>
    <t>wydostanie się wody w urządzeń wodnokanalizacyjnych</t>
  </si>
  <si>
    <t>Assistance</t>
  </si>
  <si>
    <t>Załącznik nr 4</t>
  </si>
  <si>
    <t>Dane pojazdów</t>
  </si>
  <si>
    <t>Marka</t>
  </si>
  <si>
    <t>Typ, model</t>
  </si>
  <si>
    <t>Nr podw./ nadw.</t>
  </si>
  <si>
    <t>Nr rej.</t>
  </si>
  <si>
    <t>Rodzaj pojazdu</t>
  </si>
  <si>
    <t>Poj.</t>
  </si>
  <si>
    <t>Ilość miejsc / ładowność</t>
  </si>
  <si>
    <t>Rok prod.</t>
  </si>
  <si>
    <t>Wartość (brutto)</t>
  </si>
  <si>
    <t>Okres ubezpieczenia OC</t>
  </si>
  <si>
    <t xml:space="preserve">Okres ubezpieczenia AC i KR </t>
  </si>
  <si>
    <t>UBEZPIECZONY</t>
  </si>
  <si>
    <t>Od</t>
  </si>
  <si>
    <t>Do</t>
  </si>
  <si>
    <t>Urząd Miejski/Gmina Rzgów</t>
  </si>
  <si>
    <t>JELCZ</t>
  </si>
  <si>
    <t>P325 SC21</t>
  </si>
  <si>
    <t>SUJP325BZL0020615</t>
  </si>
  <si>
    <t>ELW F786</t>
  </si>
  <si>
    <t>specjalny asenizacyjny</t>
  </si>
  <si>
    <t>2/7200</t>
  </si>
  <si>
    <t xml:space="preserve">OPEL </t>
  </si>
  <si>
    <t>ASTRA</t>
  </si>
  <si>
    <t>W0L0TGF60Y5218484</t>
  </si>
  <si>
    <t>ELW F770</t>
  </si>
  <si>
    <t>osobowy</t>
  </si>
  <si>
    <t>5/-</t>
  </si>
  <si>
    <t>ZETOR</t>
  </si>
  <si>
    <t xml:space="preserve">PROKSIMA </t>
  </si>
  <si>
    <t>000P6F4J32LU02793</t>
  </si>
  <si>
    <t>ELW 54WY</t>
  </si>
  <si>
    <t>ciągnik</t>
  </si>
  <si>
    <t>2/-</t>
  </si>
  <si>
    <t>PRZYCZEPA   AGROMET</t>
  </si>
  <si>
    <t>T-169</t>
  </si>
  <si>
    <t>T169991</t>
  </si>
  <si>
    <t>ELW X943</t>
  </si>
  <si>
    <t>przyczepa</t>
  </si>
  <si>
    <t>-/4000</t>
  </si>
  <si>
    <t>AGROMET</t>
  </si>
  <si>
    <t>T</t>
  </si>
  <si>
    <t>LZU 0548</t>
  </si>
  <si>
    <t>AUTOSAN</t>
  </si>
  <si>
    <t>D-453</t>
  </si>
  <si>
    <t>ELW 05NY</t>
  </si>
  <si>
    <t>-/3500</t>
  </si>
  <si>
    <t>FMR T-169/1</t>
  </si>
  <si>
    <t>SXAT1691PWCB00508</t>
  </si>
  <si>
    <t>LWY 2151</t>
  </si>
  <si>
    <t xml:space="preserve">URSUS </t>
  </si>
  <si>
    <t>0111548</t>
  </si>
  <si>
    <t>LFL 0052</t>
  </si>
  <si>
    <t>1/-</t>
  </si>
  <si>
    <t>CATERPILLAR</t>
  </si>
  <si>
    <t>CAT 428E</t>
  </si>
  <si>
    <t>DPH02501</t>
  </si>
  <si>
    <t>koparka</t>
  </si>
  <si>
    <t>M315</t>
  </si>
  <si>
    <t>CAT0M315H7ML02612</t>
  </si>
  <si>
    <t>Śrem</t>
  </si>
  <si>
    <t>T-035</t>
  </si>
  <si>
    <t>ELW X944</t>
  </si>
  <si>
    <t>-/8000</t>
  </si>
  <si>
    <t>Autosan</t>
  </si>
  <si>
    <t>D-47B</t>
  </si>
  <si>
    <t>ELW 04NY</t>
  </si>
  <si>
    <t>-/4500</t>
  </si>
  <si>
    <t>0124551</t>
  </si>
  <si>
    <t>LFL 3455</t>
  </si>
  <si>
    <t>WARYŃSKI</t>
  </si>
  <si>
    <t>OSTRÓWEK</t>
  </si>
  <si>
    <t>CYNKOMET</t>
  </si>
  <si>
    <t>T169</t>
  </si>
  <si>
    <t>PA2081420</t>
  </si>
  <si>
    <t>ELW 16TV</t>
  </si>
  <si>
    <t>-/6070</t>
  </si>
  <si>
    <t>MF 255</t>
  </si>
  <si>
    <t>0013582</t>
  </si>
  <si>
    <t>ELW T577</t>
  </si>
  <si>
    <t>C36038</t>
  </si>
  <si>
    <t>ELW T578</t>
  </si>
  <si>
    <t>38350</t>
  </si>
  <si>
    <t>ELW 08NY</t>
  </si>
  <si>
    <t>przyczepa ciężarowa</t>
  </si>
  <si>
    <t>Volkswagen</t>
  </si>
  <si>
    <t>Transporter</t>
  </si>
  <si>
    <t>WV1ZZZ70ZTH042562</t>
  </si>
  <si>
    <t>ELW 55KS</t>
  </si>
  <si>
    <t>6/898</t>
  </si>
  <si>
    <t>New Holland</t>
  </si>
  <si>
    <t>Boomer 50</t>
  </si>
  <si>
    <t>2105014354</t>
  </si>
  <si>
    <t>ELW 30W8</t>
  </si>
  <si>
    <t>ciągnik rolniczy</t>
  </si>
  <si>
    <t>Gmina Rzgów</t>
  </si>
  <si>
    <t>Pronar</t>
  </si>
  <si>
    <t>T655</t>
  </si>
  <si>
    <t>SZB6550XXF1X00944</t>
  </si>
  <si>
    <t>ELW 31W8</t>
  </si>
  <si>
    <t>przyczepa rolnicza</t>
  </si>
  <si>
    <t>-/2980</t>
  </si>
  <si>
    <t>TD5.105</t>
  </si>
  <si>
    <t>ZFLA02206</t>
  </si>
  <si>
    <t>ELW 6NS3</t>
  </si>
  <si>
    <t>T663/2</t>
  </si>
  <si>
    <t>SZB6632XXH1X02734</t>
  </si>
  <si>
    <t>ELW 74X4</t>
  </si>
  <si>
    <t>przyczepa ciężarowa rolnicza</t>
  </si>
  <si>
    <t>-/9700</t>
  </si>
  <si>
    <t xml:space="preserve">Opel </t>
  </si>
  <si>
    <t>Movano</t>
  </si>
  <si>
    <t>W0LMRF4SEGB106145</t>
  </si>
  <si>
    <t>ELW EK72</t>
  </si>
  <si>
    <t>ciężarowy</t>
  </si>
  <si>
    <t>7/1260</t>
  </si>
  <si>
    <t>OSP</t>
  </si>
  <si>
    <t>ELW 36VG</t>
  </si>
  <si>
    <t>specjalny pożarniczy</t>
  </si>
  <si>
    <t>FS LUBLIN</t>
  </si>
  <si>
    <t>SUL352417Y0070144</t>
  </si>
  <si>
    <t>ELW F769</t>
  </si>
  <si>
    <t>Ochotnicza Straż Pożarna
Guzew 19A; 95-030 Rzgów
Regon: 471300680</t>
  </si>
  <si>
    <t>LUBLIN</t>
  </si>
  <si>
    <t>SUL352417X0014526</t>
  </si>
  <si>
    <t>LWR 3050</t>
  </si>
  <si>
    <t>6/-</t>
  </si>
  <si>
    <t>Ochotnicza Straż Pożarna 
Stara Gadka Lucerniana 41; 
95-030 Rzgów
Regon:  471300674</t>
  </si>
  <si>
    <t>SUJP422CCS0000117</t>
  </si>
  <si>
    <t xml:space="preserve">ELW 07FL </t>
  </si>
  <si>
    <t xml:space="preserve">FORD </t>
  </si>
  <si>
    <t>TRANSIT</t>
  </si>
  <si>
    <t>WF0NXXTTFNAR51353</t>
  </si>
  <si>
    <t>ELW 5G47</t>
  </si>
  <si>
    <t>MERCEDES</t>
  </si>
  <si>
    <t>1017AB</t>
  </si>
  <si>
    <t>ELW F787</t>
  </si>
  <si>
    <t xml:space="preserve"> FSO LUBLIN</t>
  </si>
  <si>
    <t>FUL352417W00042</t>
  </si>
  <si>
    <t>ELW 46US</t>
  </si>
  <si>
    <t>OSP w Kalinku
Kalinko 50, 95-030 Rzgów
Regon: 471306091</t>
  </si>
  <si>
    <t>MAGIRUS FM</t>
  </si>
  <si>
    <t>170D</t>
  </si>
  <si>
    <t>ELW 38JR</t>
  </si>
  <si>
    <t>9/-</t>
  </si>
  <si>
    <t>OSP w Prawdzie
Prawda 34, 95-030 Rzgów
Regon:  471306079</t>
  </si>
  <si>
    <t>MAGIRUS DEUTZ</t>
  </si>
  <si>
    <t>FM</t>
  </si>
  <si>
    <t>ELW 43JR</t>
  </si>
  <si>
    <t>Ford</t>
  </si>
  <si>
    <t>Focus</t>
  </si>
  <si>
    <t>WFDFXXWPD3S66939</t>
  </si>
  <si>
    <t>ELW 1R94</t>
  </si>
  <si>
    <t>Transit</t>
  </si>
  <si>
    <t>OSP w Prawdzie
Prawda 34, 95-030 Rzgów 
Regon:  471306079</t>
  </si>
  <si>
    <t>L004</t>
  </si>
  <si>
    <t>L04791</t>
  </si>
  <si>
    <t>ELW 38EK</t>
  </si>
  <si>
    <t>4/-</t>
  </si>
  <si>
    <t>MERCEDES BENZ</t>
  </si>
  <si>
    <t>WDB9763741L010752</t>
  </si>
  <si>
    <t>ELW 80HF</t>
  </si>
  <si>
    <t>Renault</t>
  </si>
  <si>
    <t>Master Maxi</t>
  </si>
  <si>
    <t>VF1VBH5V350975075</t>
  </si>
  <si>
    <t>ELW 98N2</t>
  </si>
  <si>
    <t>FORD</t>
  </si>
  <si>
    <t>WFOXXXBDFY7U47888</t>
  </si>
  <si>
    <t>ELW 77RA</t>
  </si>
  <si>
    <t>Ochotnicza Straż Pożarna w Bronisinie Dworskim, 
Bronisin Dworski 3, 95-030 Rzgów   Regon: 471300728</t>
  </si>
  <si>
    <t>ATEGO</t>
  </si>
  <si>
    <t>WDB9763741L504260</t>
  </si>
  <si>
    <t>ELW 5G09</t>
  </si>
  <si>
    <t>6374 </t>
  </si>
  <si>
    <t> 6/-</t>
  </si>
  <si>
    <t>2010 </t>
  </si>
  <si>
    <t>Ochotnicza Straż Pożarna 
Grodzisko 47A; 95-030 Rzgów
Regon:  471300711</t>
  </si>
  <si>
    <t>SUL330211V0023796</t>
  </si>
  <si>
    <t>LFW 7872</t>
  </si>
  <si>
    <t>dostawczy</t>
  </si>
  <si>
    <t>3/1100</t>
  </si>
  <si>
    <t>STAR</t>
  </si>
  <si>
    <t>ELW W998</t>
  </si>
  <si>
    <t>Ochotnicza Straż Pożarna
Bronisin Dworski 3; 95-030 Rzgów
Regon:  471300728</t>
  </si>
  <si>
    <t>Niewiadów</t>
  </si>
  <si>
    <t>N250</t>
  </si>
  <si>
    <t>5327</t>
  </si>
  <si>
    <t>ELW X510</t>
  </si>
  <si>
    <t>przyczepa lekka</t>
  </si>
  <si>
    <t>-/250</t>
  </si>
  <si>
    <t>Midlum E4</t>
  </si>
  <si>
    <t>VF644BHM000000881</t>
  </si>
  <si>
    <t>ELW 69XH</t>
  </si>
  <si>
    <t>OSP w Kalinie
Kalino 38, 95-030 Rzgów
Regon: 471300705</t>
  </si>
  <si>
    <t xml:space="preserve">Volvo </t>
  </si>
  <si>
    <t>FM 4XR</t>
  </si>
  <si>
    <t>YV2J1F1B8DA738137</t>
  </si>
  <si>
    <t>ELW 27A7</t>
  </si>
  <si>
    <t>6/19000</t>
  </si>
  <si>
    <t xml:space="preserve">Ford </t>
  </si>
  <si>
    <t>WF0VXXBDFV5D83687</t>
  </si>
  <si>
    <t>ELW 91R7</t>
  </si>
  <si>
    <t>9/2600</t>
  </si>
  <si>
    <t>Fiat</t>
  </si>
  <si>
    <t>Ducato</t>
  </si>
  <si>
    <t>ZFA25000001628678</t>
  </si>
  <si>
    <t>ELW 50N4</t>
  </si>
  <si>
    <t>W0LVSU603HB119044</t>
  </si>
  <si>
    <t>ELW EN31</t>
  </si>
  <si>
    <t xml:space="preserve">Renault </t>
  </si>
  <si>
    <t>Trafic</t>
  </si>
  <si>
    <t>VF1JLECA63Y005597</t>
  </si>
  <si>
    <t>ELW 57VU</t>
  </si>
  <si>
    <t>6/1152</t>
  </si>
  <si>
    <t>Ochotnicza Straż Pożarna
Gospodarz 38; 95-030 Rzgów
Regon: 471300645</t>
  </si>
  <si>
    <t>Star</t>
  </si>
  <si>
    <t>A266CD5018422103</t>
  </si>
  <si>
    <t>ELW JJ99</t>
  </si>
  <si>
    <t>VF1VB000258504234</t>
  </si>
  <si>
    <t>ELW JH01</t>
  </si>
  <si>
    <t>CITROEN</t>
  </si>
  <si>
    <t>BERLINGO</t>
  </si>
  <si>
    <t>VF7GC9HWC8N014179</t>
  </si>
  <si>
    <t>ELW 10SR</t>
  </si>
  <si>
    <t>2/800</t>
  </si>
  <si>
    <t>Gminny Zakład Wodociagów 
i Kanalizacji w Rzgowie, 
ul. Stawowa 11, 95-030 Rzgów, Regon:  472941487</t>
  </si>
  <si>
    <t>ORKAN</t>
  </si>
  <si>
    <t>RYDWAN</t>
  </si>
  <si>
    <t>SYBA0000090001143</t>
  </si>
  <si>
    <t>ELW 32XV</t>
  </si>
  <si>
    <t>-/750</t>
  </si>
  <si>
    <t>FIAT</t>
  </si>
  <si>
    <t>DUCATO</t>
  </si>
  <si>
    <t>ZFA25000001100939</t>
  </si>
  <si>
    <t>ELW 14MF</t>
  </si>
  <si>
    <t>2/1155</t>
  </si>
  <si>
    <t xml:space="preserve">DOBLO CARGO </t>
  </si>
  <si>
    <t>ZFA22300005550560</t>
  </si>
  <si>
    <t>ELW 2R69</t>
  </si>
  <si>
    <t>WARFAMA</t>
  </si>
  <si>
    <t>T041</t>
  </si>
  <si>
    <t>ELW X034</t>
  </si>
  <si>
    <t>-/7000</t>
  </si>
  <si>
    <t>RENAULT</t>
  </si>
  <si>
    <t>MIDLUM</t>
  </si>
  <si>
    <t>VF644AHH000001401</t>
  </si>
  <si>
    <t>ELW 25RA</t>
  </si>
  <si>
    <t>3/10090</t>
  </si>
  <si>
    <t xml:space="preserve">NIEWIADÓW </t>
  </si>
  <si>
    <t xml:space="preserve">  B7524/134</t>
  </si>
  <si>
    <t>SWNB75000V0002951</t>
  </si>
  <si>
    <t>LZU 0546</t>
  </si>
  <si>
    <t>-/530</t>
  </si>
  <si>
    <t xml:space="preserve">THULE </t>
  </si>
  <si>
    <t>2260T</t>
  </si>
  <si>
    <t>UH2000E578P260036</t>
  </si>
  <si>
    <t>ELW 12TV</t>
  </si>
  <si>
    <t>-/514</t>
  </si>
  <si>
    <t>A 0909L</t>
  </si>
  <si>
    <t>SUADW3CFT09S680947</t>
  </si>
  <si>
    <t>ELW 98XH</t>
  </si>
  <si>
    <t>autobus</t>
  </si>
  <si>
    <t>43/-</t>
  </si>
  <si>
    <t>Szkoła Podstawowa im. Jana Długosza w Rzgowie, 
ul. Szkolna 3, 95-030 Rzgów
Regon: 000588424</t>
  </si>
  <si>
    <t>Komputer HerkulesLine</t>
  </si>
  <si>
    <t>Drukarka</t>
  </si>
  <si>
    <t xml:space="preserve">komputer </t>
  </si>
  <si>
    <t xml:space="preserve">Serwer </t>
  </si>
  <si>
    <t>komputer</t>
  </si>
  <si>
    <t>komputer allinone</t>
  </si>
  <si>
    <t xml:space="preserve">Komputer Allinone </t>
  </si>
  <si>
    <t>Komputer All in One</t>
  </si>
  <si>
    <t xml:space="preserve">Drukarki BROTHER </t>
  </si>
  <si>
    <t>Komputer księgowośc</t>
  </si>
  <si>
    <t>Komputer do ksiegowości</t>
  </si>
  <si>
    <t>komputer księgowość</t>
  </si>
  <si>
    <t xml:space="preserve">Sieć monitoringu </t>
  </si>
  <si>
    <t>Sieć komputerowa ( budynek apteka)</t>
  </si>
  <si>
    <t>Komputery do POZ + laptop ( dotacja NFZ)</t>
  </si>
  <si>
    <t>Serwer</t>
  </si>
  <si>
    <t>Telefon Samsung Glalaxy J33oF</t>
  </si>
  <si>
    <t xml:space="preserve">Telefon Samsung J230F galaxy </t>
  </si>
  <si>
    <t>Urządzenie wielofunkcyjne Epson L382</t>
  </si>
  <si>
    <t>Laptop Dell Vostro 3968</t>
  </si>
  <si>
    <t>1994,2013,2018</t>
  </si>
  <si>
    <t>Drukarka OKI 2 szt.</t>
  </si>
  <si>
    <t>TV Toshiba</t>
  </si>
  <si>
    <t>komputer (stacja robocza)</t>
  </si>
  <si>
    <t xml:space="preserve">zestaw komputerowy </t>
  </si>
  <si>
    <t>projektor krótkoogniskowy</t>
  </si>
  <si>
    <t>laptop</t>
  </si>
  <si>
    <t>zes. komputerowy Lenovo 4szt.</t>
  </si>
  <si>
    <t>serwer+ dysk</t>
  </si>
  <si>
    <t>Laptop Lenovo 3 szt</t>
  </si>
  <si>
    <t>laptop Dell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</si>
  <si>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</si>
  <si>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</si>
  <si>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</si>
  <si>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</si>
  <si>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</si>
  <si>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</si>
  <si>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</si>
  <si>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</si>
  <si>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</si>
  <si>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</si>
  <si>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</si>
  <si>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</si>
  <si>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</si>
  <si>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Zestaw komputerowy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</si>
  <si>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</si>
  <si>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</si>
  <si>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</si>
  <si>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</si>
  <si>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</si>
  <si>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</si>
  <si>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</si>
  <si>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</si>
  <si>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</si>
  <si>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</si>
  <si>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</si>
  <si>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</si>
  <si>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</si>
  <si>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</si>
  <si>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</si>
  <si>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</si>
  <si>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</si>
  <si>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</si>
  <si>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</si>
  <si>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</si>
  <si>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</si>
  <si>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</si>
  <si>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</si>
  <si>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</si>
  <si>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</si>
  <si>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</si>
  <si>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</si>
  <si>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</si>
  <si>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</si>
  <si>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</si>
  <si>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HP Drukarka Laser JET Pro M402</t>
  </si>
  <si>
    <t>55.</t>
  </si>
  <si>
    <t>DELI komputer Optiplex z akcesoriami</t>
  </si>
  <si>
    <t>56.</t>
  </si>
  <si>
    <t>HP Drukarka Laser JET Pro M426dw</t>
  </si>
  <si>
    <t>57.</t>
  </si>
  <si>
    <t>TP-LINK switch T2600-28TSTL-SG</t>
  </si>
  <si>
    <t>58.</t>
  </si>
  <si>
    <t>59.</t>
  </si>
  <si>
    <t>TP LINK switch T2600-28TS TL-SG3424</t>
  </si>
  <si>
    <t>60.</t>
  </si>
  <si>
    <t>Monitor interaktywny Tni Touch TT6517FB</t>
  </si>
  <si>
    <t>Monitor interaktywny Tni Touch TT7516UB</t>
  </si>
  <si>
    <t>Monitor interaktywny Newiline Tru Touch TT651/FB65 FullHD</t>
  </si>
  <si>
    <t>Roboty do programowania InOBot</t>
  </si>
  <si>
    <t>Lafi Robot -zestaw do budowy robotow wersja Edubox</t>
  </si>
  <si>
    <t>Monitor Newline Tru Touch TT6518 4K</t>
  </si>
  <si>
    <t>Budynek kotłowni</t>
  </si>
  <si>
    <t>budynek murowany,ocielony płytą stropianową,a dach wełną  pokryty blachą</t>
  </si>
  <si>
    <t>laptop HP Probook (2 szt.)</t>
  </si>
  <si>
    <t>zestaw komputerowy Lenovo (7 szt.)</t>
  </si>
  <si>
    <t>drukarka laserowa OKI</t>
  </si>
  <si>
    <t>kserokopiarka SHARP MX-M964N</t>
  </si>
  <si>
    <t>budynek szkolny - zwiększenie wartości</t>
  </si>
  <si>
    <t xml:space="preserve">przyłącze wodociągowe </t>
  </si>
  <si>
    <t>przyłącze oraz instalacja na boisku szkolnym</t>
  </si>
  <si>
    <t>Przyczepa jednoosiowa</t>
  </si>
  <si>
    <t>LZU 0018</t>
  </si>
  <si>
    <t xml:space="preserve"> /750</t>
  </si>
  <si>
    <t>Mercedes-Benz</t>
  </si>
  <si>
    <t xml:space="preserve">Sprinter </t>
  </si>
  <si>
    <t>WDB9066571P630973</t>
  </si>
  <si>
    <t>ELW RF50</t>
  </si>
  <si>
    <t>23/-</t>
  </si>
  <si>
    <t>Urządzenie siłowni zewnętrznej Starowa Góra ul. Centralna-Piętrowa</t>
  </si>
  <si>
    <t>Urządzenie siłowni zewnętrznej Starowa Góra ul. Centralna-Wójtowska</t>
  </si>
  <si>
    <t>Boisko do koszykówki w Guzewie</t>
  </si>
  <si>
    <t>Boisko na stadionie im. H. Śmiechowicza w Rzgowie</t>
  </si>
  <si>
    <t>Boisko wielofunkcyjne w Kalinie</t>
  </si>
  <si>
    <t xml:space="preserve">Miejsce rekreacji przy SP w Kalinie </t>
  </si>
  <si>
    <t>Plac zabaw w Czyżeminku</t>
  </si>
  <si>
    <t>Czyżeminek</t>
  </si>
  <si>
    <t>Plac zabaw w Starowej Górze ul. Centralna 11</t>
  </si>
  <si>
    <t>Starowa Góra, Ul. Centralna 11</t>
  </si>
  <si>
    <t>Plac zabaw z siłownią zewnętrzną w Konstantynie wraz z utwardzeniem nawierzchni</t>
  </si>
  <si>
    <t>Konstantyna</t>
  </si>
  <si>
    <t>Siłownia zewnętrzna przy SP w Kalinie</t>
  </si>
  <si>
    <t>Siłownia zewnętrzna w Czyżeminku</t>
  </si>
  <si>
    <t>Siłownia zewnętrzna w Gospodarzu</t>
  </si>
  <si>
    <t>Siłownia zewnętrzna w Guzewie</t>
  </si>
  <si>
    <t>Siłownia zewnętrzna w Rzgowie  ul. Nasienna wraz z utwardzeniem</t>
  </si>
  <si>
    <t>Rzgów, ul. Nasienna</t>
  </si>
  <si>
    <t>Detektor tętna płodu</t>
  </si>
  <si>
    <t>Urządzenie do kriochirurgii</t>
  </si>
  <si>
    <t>Ultrasonograf SonoScapeS20 z wyposażeniem</t>
  </si>
  <si>
    <t xml:space="preserve">Pachymetr </t>
  </si>
  <si>
    <t xml:space="preserve">Perymetr komputerowy z zest, komp. </t>
  </si>
  <si>
    <t xml:space="preserve">Sprzęt okulistyczny </t>
  </si>
  <si>
    <t xml:space="preserve">Audiometr </t>
  </si>
  <si>
    <t>Oftalmoskop PanOptic</t>
  </si>
  <si>
    <t>Elektrokardiograf Askard B 56/B</t>
  </si>
  <si>
    <t xml:space="preserve">Elektrokardiograf </t>
  </si>
  <si>
    <t>Urządzenie do krioterapii R26</t>
  </si>
  <si>
    <t xml:space="preserve">Laser CLT 110SMX MOC 500 MW </t>
  </si>
  <si>
    <t>aparat do elektroterapii PHYSIOTER D70</t>
  </si>
  <si>
    <t xml:space="preserve">Apatar do elektroterapii </t>
  </si>
  <si>
    <t>Aparat do ultradżwięków  COMBO-MARP</t>
  </si>
  <si>
    <t xml:space="preserve">laser </t>
  </si>
  <si>
    <t xml:space="preserve">Głowica liniowa L742 Sonomecical </t>
  </si>
  <si>
    <t xml:space="preserve">Głowica Sonomecidal </t>
  </si>
  <si>
    <t xml:space="preserve">aparat rtg </t>
  </si>
  <si>
    <t>dewastacja</t>
  </si>
  <si>
    <t>kradzież</t>
  </si>
  <si>
    <t>stłuczenie szyby</t>
  </si>
  <si>
    <t>Kontroler IP Moduł rozszerzenia + czujniki UPS Serwerownia</t>
  </si>
  <si>
    <t>Aparat cyfrowy Nikon D5300</t>
  </si>
  <si>
    <t>Obiektyw Nikon 18-105 VR G</t>
  </si>
  <si>
    <t>Karta pamięci SD 64GB Sandisk 90MB Extreme 90/40 V30 U3</t>
  </si>
  <si>
    <t>Akumulatory UPS</t>
  </si>
  <si>
    <t>Niszczarka HSM Shredstar X6pro - 2 sztuki</t>
  </si>
  <si>
    <t>Niszczarka HSM Shredstar X10 - 3 sztuki</t>
  </si>
  <si>
    <t>Telefony stacjonarne Panasonic - 8 sztuk</t>
  </si>
  <si>
    <t>Pamięć RAM do Synology RS 2414+ (2GB DDR3)</t>
  </si>
  <si>
    <t>HP Elite 800 G1 SFF Ci5-4570 - 6 sztuk</t>
  </si>
  <si>
    <t>2 sztuki KVM ATEN CS-22U + Karta PCIe z LPT</t>
  </si>
  <si>
    <t>SP Pendrive 8GB + SanDisk Pendrive 16GB</t>
  </si>
  <si>
    <t>Dysk zewnętrzny WD My Passport 4TB USB 3.0 - 4 sztuki</t>
  </si>
  <si>
    <t>Dysk SSD GOODRAM 240GB 2,5" CX300 - 10 sztuk</t>
  </si>
  <si>
    <t>Dysk HDD WD 4TB 7200obr. 128MB GOLD - 6 sztuk</t>
  </si>
  <si>
    <t>Monitor EIZO EV2335W 23" - 6 sztuk</t>
  </si>
  <si>
    <t>Monitor EIZO EV2335W 23" - 10 sztuk</t>
  </si>
  <si>
    <t>Drukarka HP LaserJet Pro M402dne - 2 sztuki</t>
  </si>
  <si>
    <t>Laptop Lenovo Y530</t>
  </si>
  <si>
    <t>Niszczarka Fellowes AutoMax130C - 4 sztuki</t>
  </si>
  <si>
    <t>Laptop Dell Vostro 3578 - 2 sztuki</t>
  </si>
  <si>
    <t>Drukarka etykiet DYMO</t>
  </si>
  <si>
    <t>Drukarka laserowa HP LaserJet Pro M15a</t>
  </si>
  <si>
    <t>Pendrive Corsair 32GB Survivior Stealth (USB 3.0)</t>
  </si>
  <si>
    <t>Dysk zewnętrzny WD My Passport 4TB USB 3.0</t>
  </si>
  <si>
    <t>Laptop Dell Vostro 3578</t>
  </si>
  <si>
    <t>Access Point Ubiquiti UAP AC PRO</t>
  </si>
  <si>
    <t>System konferencyjny Monacor / JTS (jednostka centralna + 17 miktofonów -pulpit przewodniczącego i pulpity delegata)</t>
  </si>
  <si>
    <t>Tablet Lenovo TAB3 10plus - 17 sztuk</t>
  </si>
  <si>
    <t>Laptop Lenovo Y520-15IKBN 80WK</t>
  </si>
  <si>
    <t>Kamery DAHUA do obsługi sesji online - 2sztuki</t>
  </si>
  <si>
    <t>Sprzęt nagłośnieniowy Yamacha z mikrofonem</t>
  </si>
  <si>
    <t>American Audio UCD100 pojedynczy odtwarzacz</t>
  </si>
  <si>
    <t>Ładowarka Technoline BC-1000</t>
  </si>
  <si>
    <r>
      <t>Budynek mieszkalny ul. Długa (15m</t>
    </r>
    <r>
      <rPr>
        <vertAlign val="superscript"/>
        <sz val="10"/>
        <rFont val="Verdana"/>
        <family val="2"/>
      </rPr>
      <t>2)</t>
    </r>
  </si>
  <si>
    <r>
      <t>Budynek inny niemieszkalny ul. Długa (60m</t>
    </r>
    <r>
      <rPr>
        <vertAlign val="superscript"/>
        <sz val="10"/>
        <rFont val="Verdana"/>
        <family val="2"/>
      </rPr>
      <t>2)</t>
    </r>
  </si>
  <si>
    <r>
      <t>Budynek inny niemieszkalny ul. Długa (58m</t>
    </r>
    <r>
      <rPr>
        <vertAlign val="superscript"/>
        <sz val="10"/>
        <rFont val="Verdana"/>
        <family val="2"/>
      </rPr>
      <t>2)</t>
    </r>
  </si>
  <si>
    <r>
      <t>L</t>
    </r>
    <r>
      <rPr>
        <sz val="10"/>
        <rFont val="Verdana"/>
        <family val="2"/>
      </rPr>
      <t>004L004L004</t>
    </r>
  </si>
  <si>
    <t>Wykaz sprzętu elektronicznego stacjonarnego</t>
  </si>
  <si>
    <t>Sidecar</t>
  </si>
  <si>
    <t>ELW 51Y4</t>
  </si>
  <si>
    <t>SXSBS0750K0000947</t>
  </si>
  <si>
    <t>/450</t>
  </si>
  <si>
    <t>OSP Starowa Góra
ul. Kuchenna 2, 95-030 Rzgów
Regon: 473207938</t>
  </si>
  <si>
    <t>Ochotnicza Straż Pożarna Romanów 36; 95-030 Rzgów; Regon:471300668</t>
  </si>
  <si>
    <t>Ochotnicza Straż Pożarna
Romanów 36; 95-030 Rzgów
Regon:  471300668</t>
  </si>
  <si>
    <t>Master</t>
  </si>
  <si>
    <t>VF1VB000062369209</t>
  </si>
  <si>
    <t>ELWRT54</t>
  </si>
  <si>
    <t>VF1VB000762369210</t>
  </si>
  <si>
    <t>ELWRT34</t>
  </si>
  <si>
    <t>OSP w Starowej Górze, 
ul. Kuchenna 2, Starowa Góra, 
95-030 Rzgów
Regon: 473207938</t>
  </si>
  <si>
    <t>OPS Rzgów
ul. Nadrzeczna 2, 95-030 Rzgów 
Regon: 471300097</t>
  </si>
  <si>
    <t>Man</t>
  </si>
  <si>
    <t>TGM 18.340</t>
  </si>
  <si>
    <t>WMAN38ZZ8JY377016</t>
  </si>
  <si>
    <t>ELW RK25</t>
  </si>
  <si>
    <t>specjalny pozarniczy</t>
  </si>
  <si>
    <t>OSP Stara Gadka, ul. Lucerniana 41, 95-030 Stara Gadka, Regon: 471300674</t>
  </si>
  <si>
    <t>Ochotnicza Straż Pożarna
Romanów 36; 95-030 Rzgów
Regon: 471300668</t>
  </si>
  <si>
    <t>Ochotnicza Straż Pożarna 
ul. Nadrzeczna 2; 95-030 Rzgów
Regon: 471300697</t>
  </si>
  <si>
    <t>ogień</t>
  </si>
  <si>
    <t>Razem</t>
  </si>
  <si>
    <t>UM / 4</t>
  </si>
  <si>
    <t xml:space="preserve">uszkodzenie słupa ulicznego </t>
  </si>
  <si>
    <t>Biblioteka usytuowana jest w obiekcie Dom Kultury - Rzgów ul. Szkolna 7</t>
  </si>
  <si>
    <t>Monitoring zewnętrzny i wewnętrzny obiektu</t>
  </si>
  <si>
    <t>Szkolna 7, Rzgów</t>
  </si>
  <si>
    <t>Serwer NAS</t>
  </si>
  <si>
    <t>Soundbar Kruger Matz Ghost- głośnik</t>
  </si>
  <si>
    <t>Mikrofon nagłowny AKG WMS45</t>
  </si>
  <si>
    <t>Gaśnice- 2 szt., koc gaśniczy, monitoring obiektu całodobowy</t>
  </si>
  <si>
    <t>Gaśnica 1 szt.,monitoring obiektu całodobowy</t>
  </si>
  <si>
    <t>Niszczarka OPUS TS2215CD</t>
  </si>
  <si>
    <t>Niszcarka X13 SMRED STAR P-4</t>
  </si>
  <si>
    <t>Jednostka centralna INTEL - 2 szt.</t>
  </si>
  <si>
    <t>Monitor Philips LCD</t>
  </si>
  <si>
    <t>Niszczarka CI8 - 2 szt.</t>
  </si>
  <si>
    <t>Guzew,ul. Edukacyjna 6,                95-030 Rzgów</t>
  </si>
  <si>
    <t>kserokopiarkaRicoch</t>
  </si>
  <si>
    <t>urządzenie wielofunkcyjne OKI</t>
  </si>
  <si>
    <t>tablica interaktywna + projektor szt 2</t>
  </si>
  <si>
    <t>komputer HP szt.2</t>
  </si>
  <si>
    <t>aparat Huavei</t>
  </si>
  <si>
    <t>zestaw robotów mini Edison</t>
  </si>
  <si>
    <t>projektor multimedialny - 2 sztuki</t>
  </si>
  <si>
    <t>zestaw audio SONY głośnik</t>
  </si>
  <si>
    <t xml:space="preserve">keyboard zestaw muzyczny </t>
  </si>
  <si>
    <t>HP komputer</t>
  </si>
  <si>
    <t>HP Probook</t>
  </si>
  <si>
    <t>DELL laptop</t>
  </si>
  <si>
    <t>HP Drukarka Laser Jet Pro M402</t>
  </si>
  <si>
    <t>Komputer Lenovo Think Lentve Care 5</t>
  </si>
  <si>
    <t>HP Urządzenie wielofunkcyjne  LaserJet M 130nw</t>
  </si>
  <si>
    <t>HP Urządzenie wielofunkcyjne LaserJet M130nwPro</t>
  </si>
  <si>
    <t>Zasilacz awryjny UPSEvevEcc</t>
  </si>
  <si>
    <t>HP Komputer EliteDesk 800G1</t>
  </si>
  <si>
    <t>HP Probook 6570 b 4GB + mysz</t>
  </si>
  <si>
    <t>HP Urządzenie wielofunk.LaserJetPro M426 3w1</t>
  </si>
  <si>
    <t>Rejstrator DAHUA HDCVI 19167</t>
  </si>
  <si>
    <t>Niszczarka Auto Max 200 C P-4</t>
  </si>
  <si>
    <t>Rejestrator HDCVI 5w1 XVR 4108C</t>
  </si>
  <si>
    <t>Zestaw edukacyjny LOFI Robot -Starter</t>
  </si>
  <si>
    <t>Ozobot 2.0 Bit Dwupak</t>
  </si>
  <si>
    <t>Monitor EIZO EV2336W 23" - 10 sztuk</t>
  </si>
  <si>
    <t>Dysk HDD WD DC HC 310 4TB - 4 sztuki</t>
  </si>
  <si>
    <t>Skaner Epson Perfection V370 Photo - 2 sztuki</t>
  </si>
  <si>
    <t>CISCO NEXUS 3064-X - 2 sztuki</t>
  </si>
  <si>
    <t>Karta sieciowa HP Dual-Port 10Gb SFP - 2 sztuki</t>
  </si>
  <si>
    <t>Moduł optyczny CISCO QSFP 40G - 12 sztuk</t>
  </si>
  <si>
    <t>Moduł optyczny CISCO SFP+ 10G - 30 sztuk</t>
  </si>
  <si>
    <t>Macierz dyskowa NAS QNAP z dyskami i wyposażeniem - 2 sztuki</t>
  </si>
  <si>
    <t>Konsola KVM z modułem IP</t>
  </si>
  <si>
    <t>RICOH IMC2000 z faksem</t>
  </si>
  <si>
    <t>RICOH IMC2000 - 4 sztuki</t>
  </si>
  <si>
    <t>RICOH IM350 - 6 sztuk</t>
  </si>
  <si>
    <t xml:space="preserve">Budynek dwuoddziałowego Przedszkola i jednooddziałowego Żłobka w Guzewie ul. Edukacyjna </t>
  </si>
  <si>
    <t xml:space="preserve">Guzew ul. Edukacyjna </t>
  </si>
  <si>
    <t>Altana drewniana z ławkami – plac zabaw w Czyżeminku</t>
  </si>
  <si>
    <t xml:space="preserve">Plac zabaw w Starowej Górze ul. Wójtowska </t>
  </si>
  <si>
    <t>Siłownia zewnętrzna w Grodzisku (na boisku przy placu zabaw)</t>
  </si>
  <si>
    <t xml:space="preserve">Plac zabaw przy Żłobku w Guzewie ul. Edukacyjna </t>
  </si>
  <si>
    <t xml:space="preserve">Plac zabaw w Guzewie ul. Edukacyjna </t>
  </si>
  <si>
    <t>Telefon komórkowy MAXCOM MM134 - 10 sztuk</t>
  </si>
  <si>
    <t>telewizor 10szt po 1955zł</t>
  </si>
  <si>
    <t>kserokopiarka</t>
  </si>
  <si>
    <r>
      <rPr>
        <sz val="10"/>
        <rFont val="Verdana"/>
        <family val="2"/>
      </rPr>
      <t xml:space="preserve">Oczyszczalnia ścieków Rzgów </t>
    </r>
    <r>
      <rPr>
        <sz val="10"/>
        <color indexed="60"/>
        <rFont val="Verdana"/>
        <family val="2"/>
      </rPr>
      <t>(rozbudowa,modernizacja)</t>
    </r>
    <r>
      <rPr>
        <sz val="10"/>
        <rFont val="Verdana"/>
        <family val="2"/>
      </rPr>
      <t>,bud. biurowy GZWiK,budynek magazynowo-garażowy</t>
    </r>
  </si>
  <si>
    <t>QNAP Serwer NAS TS-231P</t>
  </si>
  <si>
    <t>Dell Komputer Optiples</t>
  </si>
  <si>
    <t>Drukarka LaserJet Pro 127fw</t>
  </si>
  <si>
    <t>Drukarka LaserJet M1132</t>
  </si>
  <si>
    <t xml:space="preserve">Łącznie </t>
  </si>
  <si>
    <t>Łącznie elktronika stacjonarna</t>
  </si>
  <si>
    <t xml:space="preserve">Łącznie elktronika przenośna </t>
  </si>
  <si>
    <t>Sprzęt medyczny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</si>
</sst>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\ _z_ł"/>
    <numFmt numFmtId="168" formatCode="#,##0.00&quot; zł&quot;"/>
    <numFmt numFmtId="169" formatCode="#,##0.00\ [$zł-415];[Red]\-#,##0.00\ [$zł-415]"/>
    <numFmt numFmtId="170" formatCode="_-* #,##0.000\ &quot;zł&quot;_-;\-* #,##0.000\ &quot;zł&quot;_-;_-* &quot;-&quot;??\ &quot;zł&quot;_-;_-@_-"/>
    <numFmt numFmtId="171" formatCode="[$-415]d\ mmmm\ yyyy"/>
    <numFmt numFmtId="172" formatCode="0.0"/>
    <numFmt numFmtId="173" formatCode="#,##0.0\ &quot;zł&quot;"/>
    <numFmt numFmtId="174" formatCode="d/mm/yyyy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[$-F800]dddd\,\ mmmm\ dd\,\ yyyy"/>
    <numFmt numFmtId="180" formatCode="_-* #,##0.00&quot; zł&quot;_-;\-* #,##0.00&quot; zł&quot;_-;_-* \-??&quot; zł&quot;_-;_-@_-"/>
    <numFmt numFmtId="181" formatCode="[$-415]dddd\,\ d\ mmmm\ yyyy"/>
    <numFmt numFmtId="182" formatCode="#,##0.00&quot; zł&quot;;[Red]\-#,##0.00&quot; zł&quot;"/>
    <numFmt numFmtId="183" formatCode="_-* #,##0.00\ [$zł-415]_-;\-* #,##0.00\ [$zł-415]_-;_-* &quot;-&quot;??\ [$zł-415]_-;_-@_-"/>
  </numFmts>
  <fonts count="61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Verdana"/>
      <family val="2"/>
    </font>
    <font>
      <sz val="10"/>
      <name val="Verdana"/>
      <family val="2"/>
    </font>
    <font>
      <b/>
      <i/>
      <u val="single"/>
      <sz val="10"/>
      <name val="Verdana"/>
      <family val="2"/>
    </font>
    <font>
      <b/>
      <u val="single"/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i/>
      <sz val="10"/>
      <color indexed="9"/>
      <name val="Verdana"/>
      <family val="2"/>
    </font>
    <font>
      <b/>
      <u val="single"/>
      <sz val="10"/>
      <color indexed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Verdana"/>
      <family val="2"/>
    </font>
    <font>
      <sz val="8"/>
      <name val="Arial"/>
      <family val="2"/>
    </font>
    <font>
      <u val="single"/>
      <sz val="10"/>
      <name val="Verdana"/>
      <family val="2"/>
    </font>
    <font>
      <vertAlign val="superscript"/>
      <sz val="10"/>
      <name val="Verdana"/>
      <family val="2"/>
    </font>
    <font>
      <sz val="10"/>
      <color indexed="10"/>
      <name val="Verdana"/>
      <family val="2"/>
    </font>
    <font>
      <b/>
      <i/>
      <sz val="10"/>
      <name val="Verdana"/>
      <family val="2"/>
    </font>
    <font>
      <b/>
      <i/>
      <sz val="8"/>
      <name val="Verdana"/>
      <family val="2"/>
    </font>
    <font>
      <sz val="10"/>
      <name val="Tahom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0"/>
      <color indexed="60"/>
      <name val="Verdana"/>
      <family val="2"/>
    </font>
    <font>
      <b/>
      <i/>
      <sz val="10"/>
      <color indexed="9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b/>
      <i/>
      <sz val="10"/>
      <color theme="0"/>
      <name val="Verdana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35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166" fontId="6" fillId="34" borderId="10" xfId="0" applyNumberFormat="1" applyFont="1" applyFill="1" applyBorder="1" applyAlignment="1">
      <alignment vertical="center" wrapText="1"/>
    </xf>
    <xf numFmtId="166" fontId="6" fillId="34" borderId="10" xfId="0" applyNumberFormat="1" applyFont="1" applyFill="1" applyBorder="1" applyAlignment="1">
      <alignment vertical="center"/>
    </xf>
    <xf numFmtId="166" fontId="3" fillId="0" borderId="0" xfId="0" applyNumberFormat="1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4" fontId="12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66" fontId="3" fillId="33" borderId="10" xfId="0" applyNumberFormat="1" applyFont="1" applyFill="1" applyBorder="1" applyAlignment="1">
      <alignment vertical="center" wrapText="1"/>
    </xf>
    <xf numFmtId="0" fontId="3" fillId="0" borderId="10" xfId="54" applyFont="1" applyBorder="1" applyAlignment="1">
      <alignment horizontal="center" vertical="center" wrapText="1"/>
      <protection/>
    </xf>
    <xf numFmtId="0" fontId="3" fillId="33" borderId="10" xfId="54" applyFont="1" applyFill="1" applyBorder="1" applyAlignment="1">
      <alignment vertical="center" wrapText="1"/>
      <protection/>
    </xf>
    <xf numFmtId="4" fontId="12" fillId="33" borderId="10" xfId="54" applyNumberFormat="1" applyFont="1" applyFill="1" applyBorder="1" applyAlignment="1">
      <alignment vertical="center" wrapText="1"/>
      <protection/>
    </xf>
    <xf numFmtId="0" fontId="6" fillId="34" borderId="10" xfId="0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horizontal="left" vertical="center"/>
    </xf>
    <xf numFmtId="0" fontId="3" fillId="36" borderId="10" xfId="0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left" vertical="center"/>
    </xf>
    <xf numFmtId="1" fontId="5" fillId="0" borderId="10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left" vertical="center"/>
    </xf>
    <xf numFmtId="4" fontId="3" fillId="33" borderId="10" xfId="0" applyNumberFormat="1" applyFont="1" applyFill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center" vertical="center"/>
    </xf>
    <xf numFmtId="0" fontId="9" fillId="34" borderId="10" xfId="0" applyFont="1" applyFill="1" applyBorder="1" applyAlignment="1">
      <alignment vertical="center"/>
    </xf>
    <xf numFmtId="1" fontId="9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1" fontId="5" fillId="34" borderId="10" xfId="0" applyNumberFormat="1" applyFont="1" applyFill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4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35" borderId="10" xfId="0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 horizontal="left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left" vertical="center" wrapText="1"/>
    </xf>
    <xf numFmtId="4" fontId="3" fillId="35" borderId="10" xfId="0" applyNumberFormat="1" applyFont="1" applyFill="1" applyBorder="1" applyAlignment="1">
      <alignment horizontal="left" vertical="center" wrapText="1"/>
    </xf>
    <xf numFmtId="44" fontId="3" fillId="35" borderId="10" xfId="0" applyNumberFormat="1" applyFont="1" applyFill="1" applyBorder="1" applyAlignment="1">
      <alignment vertical="center"/>
    </xf>
    <xf numFmtId="1" fontId="3" fillId="35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 wrapText="1"/>
    </xf>
    <xf numFmtId="0" fontId="3" fillId="35" borderId="10" xfId="55" applyFont="1" applyFill="1" applyBorder="1" applyAlignment="1">
      <alignment horizontal="center" vertical="center" wrapText="1"/>
      <protection/>
    </xf>
    <xf numFmtId="44" fontId="2" fillId="0" borderId="0" xfId="0" applyNumberFormat="1" applyFont="1" applyAlignment="1">
      <alignment/>
    </xf>
    <xf numFmtId="4" fontId="12" fillId="33" borderId="10" xfId="54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8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vertical="center" wrapText="1"/>
    </xf>
    <xf numFmtId="0" fontId="2" fillId="37" borderId="11" xfId="44" applyFont="1" applyFill="1" applyBorder="1" applyAlignment="1">
      <alignment horizontal="center" vertical="center" wrapText="1"/>
      <protection/>
    </xf>
    <xf numFmtId="0" fontId="4" fillId="0" borderId="0" xfId="44" applyFont="1" applyAlignment="1">
      <alignment horizontal="right"/>
      <protection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37" borderId="11" xfId="0" applyFont="1" applyFill="1" applyBorder="1" applyAlignment="1">
      <alignment/>
    </xf>
    <xf numFmtId="0" fontId="3" fillId="37" borderId="11" xfId="0" applyFont="1" applyFill="1" applyBorder="1" applyAlignment="1">
      <alignment horizontal="center" vertical="center"/>
    </xf>
    <xf numFmtId="0" fontId="3" fillId="38" borderId="0" xfId="0" applyFont="1" applyFill="1" applyAlignment="1">
      <alignment vertical="center"/>
    </xf>
    <xf numFmtId="49" fontId="3" fillId="37" borderId="11" xfId="0" applyNumberFormat="1" applyFont="1" applyFill="1" applyBorder="1" applyAlignment="1">
      <alignment horizontal="center" vertical="center"/>
    </xf>
    <xf numFmtId="0" fontId="3" fillId="37" borderId="0" xfId="0" applyFont="1" applyFill="1" applyAlignment="1">
      <alignment vertical="center"/>
    </xf>
    <xf numFmtId="0" fontId="3" fillId="37" borderId="11" xfId="0" applyFont="1" applyFill="1" applyBorder="1" applyAlignment="1">
      <alignment vertical="center" wrapText="1"/>
    </xf>
    <xf numFmtId="0" fontId="3" fillId="37" borderId="11" xfId="0" applyFont="1" applyFill="1" applyBorder="1" applyAlignment="1">
      <alignment horizontal="center" vertical="center" wrapText="1"/>
    </xf>
    <xf numFmtId="180" fontId="3" fillId="37" borderId="11" xfId="0" applyNumberFormat="1" applyFont="1" applyFill="1" applyBorder="1" applyAlignment="1">
      <alignment vertical="center"/>
    </xf>
    <xf numFmtId="0" fontId="3" fillId="37" borderId="14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left" vertical="center"/>
    </xf>
    <xf numFmtId="4" fontId="3" fillId="37" borderId="11" xfId="0" applyNumberFormat="1" applyFont="1" applyFill="1" applyBorder="1" applyAlignment="1">
      <alignment horizontal="left" vertical="center" wrapText="1"/>
    </xf>
    <xf numFmtId="4" fontId="3" fillId="37" borderId="11" xfId="0" applyNumberFormat="1" applyFont="1" applyFill="1" applyBorder="1" applyAlignment="1">
      <alignment horizontal="left" vertical="center"/>
    </xf>
    <xf numFmtId="0" fontId="3" fillId="37" borderId="11" xfId="0" applyFont="1" applyFill="1" applyBorder="1" applyAlignment="1">
      <alignment horizontal="left" vertical="center" wrapText="1"/>
    </xf>
    <xf numFmtId="0" fontId="3" fillId="0" borderId="0" xfId="44" applyFont="1" applyAlignment="1">
      <alignment horizontal="center" vertical="center"/>
      <protection/>
    </xf>
    <xf numFmtId="0" fontId="3" fillId="0" borderId="0" xfId="44" applyFont="1" applyAlignment="1">
      <alignment vertical="center"/>
      <protection/>
    </xf>
    <xf numFmtId="0" fontId="3" fillId="0" borderId="0" xfId="44" applyFont="1" applyAlignment="1">
      <alignment horizontal="right" vertical="center" wrapText="1"/>
      <protection/>
    </xf>
    <xf numFmtId="0" fontId="3" fillId="0" borderId="0" xfId="44" applyFont="1" applyAlignment="1">
      <alignment horizontal="right" vertical="center"/>
      <protection/>
    </xf>
    <xf numFmtId="0" fontId="3" fillId="37" borderId="0" xfId="44" applyFont="1" applyFill="1" applyAlignment="1">
      <alignment vertical="center"/>
      <protection/>
    </xf>
    <xf numFmtId="180" fontId="3" fillId="37" borderId="11" xfId="0" applyNumberFormat="1" applyFont="1" applyFill="1" applyBorder="1" applyAlignment="1">
      <alignment vertical="center" wrapText="1"/>
    </xf>
    <xf numFmtId="4" fontId="3" fillId="37" borderId="11" xfId="0" applyNumberFormat="1" applyFont="1" applyFill="1" applyBorder="1" applyAlignment="1">
      <alignment vertical="center" wrapText="1"/>
    </xf>
    <xf numFmtId="168" fontId="3" fillId="37" borderId="11" xfId="0" applyNumberFormat="1" applyFont="1" applyFill="1" applyBorder="1" applyAlignment="1">
      <alignment horizontal="center" vertical="center" wrapText="1"/>
    </xf>
    <xf numFmtId="182" fontId="3" fillId="37" borderId="11" xfId="0" applyNumberFormat="1" applyFont="1" applyFill="1" applyBorder="1" applyAlignment="1">
      <alignment vertical="center" wrapText="1"/>
    </xf>
    <xf numFmtId="168" fontId="16" fillId="37" borderId="11" xfId="0" applyNumberFormat="1" applyFont="1" applyFill="1" applyBorder="1" applyAlignment="1">
      <alignment horizontal="center" vertical="center" wrapText="1"/>
    </xf>
    <xf numFmtId="0" fontId="16" fillId="37" borderId="11" xfId="0" applyFont="1" applyFill="1" applyBorder="1" applyAlignment="1">
      <alignment horizontal="center" vertical="center" wrapText="1"/>
    </xf>
    <xf numFmtId="49" fontId="3" fillId="37" borderId="11" xfId="0" applyNumberFormat="1" applyFont="1" applyFill="1" applyBorder="1" applyAlignment="1">
      <alignment horizontal="left" vertical="center" wrapText="1"/>
    </xf>
    <xf numFmtId="2" fontId="3" fillId="37" borderId="11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left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 wrapText="1"/>
    </xf>
    <xf numFmtId="168" fontId="3" fillId="0" borderId="0" xfId="0" applyNumberFormat="1" applyFont="1" applyAlignment="1">
      <alignment horizontal="center"/>
    </xf>
    <xf numFmtId="182" fontId="3" fillId="0" borderId="0" xfId="0" applyNumberFormat="1" applyFont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168" fontId="6" fillId="39" borderId="10" xfId="0" applyNumberFormat="1" applyFont="1" applyFill="1" applyBorder="1" applyAlignment="1">
      <alignment horizontal="center" vertical="center" wrapText="1"/>
    </xf>
    <xf numFmtId="168" fontId="3" fillId="40" borderId="10" xfId="0" applyNumberFormat="1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168" fontId="3" fillId="35" borderId="10" xfId="0" applyNumberFormat="1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center" vertical="center" wrapText="1"/>
    </xf>
    <xf numFmtId="167" fontId="4" fillId="0" borderId="0" xfId="0" applyNumberFormat="1" applyFont="1" applyAlignment="1">
      <alignment horizontal="right" vertical="center"/>
    </xf>
    <xf numFmtId="167" fontId="6" fillId="34" borderId="10" xfId="0" applyNumberFormat="1" applyFont="1" applyFill="1" applyBorder="1" applyAlignment="1">
      <alignment horizontal="right" vertical="center" wrapText="1"/>
    </xf>
    <xf numFmtId="166" fontId="6" fillId="34" borderId="10" xfId="0" applyNumberFormat="1" applyFont="1" applyFill="1" applyBorder="1" applyAlignment="1">
      <alignment horizontal="right" vertical="center" wrapText="1"/>
    </xf>
    <xf numFmtId="166" fontId="3" fillId="35" borderId="10" xfId="66" applyNumberFormat="1" applyFont="1" applyFill="1" applyBorder="1" applyAlignment="1" quotePrefix="1">
      <alignment horizontal="right" vertical="center"/>
    </xf>
    <xf numFmtId="166" fontId="3" fillId="0" borderId="10" xfId="66" applyNumberFormat="1" applyFont="1" applyBorder="1" applyAlignment="1" quotePrefix="1">
      <alignment horizontal="right" vertical="center"/>
    </xf>
    <xf numFmtId="166" fontId="3" fillId="0" borderId="10" xfId="0" applyNumberFormat="1" applyFont="1" applyBorder="1" applyAlignment="1">
      <alignment horizontal="right"/>
    </xf>
    <xf numFmtId="166" fontId="3" fillId="0" borderId="10" xfId="64" applyNumberFormat="1" applyFont="1" applyBorder="1" applyAlignment="1" quotePrefix="1">
      <alignment horizontal="right" vertical="center"/>
    </xf>
    <xf numFmtId="0" fontId="6" fillId="33" borderId="10" xfId="0" applyFont="1" applyFill="1" applyBorder="1" applyAlignment="1">
      <alignment horizontal="right" vertical="center" wrapText="1"/>
    </xf>
    <xf numFmtId="167" fontId="3" fillId="0" borderId="0" xfId="0" applyNumberFormat="1" applyFont="1" applyAlignment="1">
      <alignment horizontal="right" vertical="center"/>
    </xf>
    <xf numFmtId="167" fontId="6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66" fontId="6" fillId="34" borderId="10" xfId="0" applyNumberFormat="1" applyFont="1" applyFill="1" applyBorder="1" applyAlignment="1">
      <alignment horizontal="center" vertical="center" wrapText="1"/>
    </xf>
    <xf numFmtId="168" fontId="3" fillId="37" borderId="11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" fillId="0" borderId="0" xfId="0" applyFont="1" applyAlignment="1">
      <alignment horizontal="center" vertical="center"/>
    </xf>
    <xf numFmtId="167" fontId="4" fillId="0" borderId="16" xfId="0" applyNumberFormat="1" applyFont="1" applyBorder="1" applyAlignment="1">
      <alignment horizontal="right" vertical="center"/>
    </xf>
    <xf numFmtId="166" fontId="3" fillId="0" borderId="10" xfId="66" applyNumberFormat="1" applyFont="1" applyBorder="1" applyAlignment="1">
      <alignment horizontal="right" vertical="center" wrapText="1"/>
    </xf>
    <xf numFmtId="166" fontId="3" fillId="0" borderId="11" xfId="67" applyNumberFormat="1" applyFont="1" applyBorder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166" fontId="3" fillId="0" borderId="13" xfId="67" applyNumberFormat="1" applyFont="1" applyBorder="1" applyAlignment="1">
      <alignment horizontal="right" vertical="center"/>
    </xf>
    <xf numFmtId="0" fontId="3" fillId="42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44" fontId="3" fillId="35" borderId="17" xfId="0" applyNumberFormat="1" applyFont="1" applyFill="1" applyBorder="1" applyAlignment="1">
      <alignment horizontal="right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66" fontId="3" fillId="35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left" vertical="center" wrapText="1"/>
    </xf>
    <xf numFmtId="168" fontId="3" fillId="37" borderId="11" xfId="67" applyNumberFormat="1" applyFont="1" applyFill="1" applyBorder="1" applyAlignment="1" applyProtection="1">
      <alignment horizontal="right" vertical="center"/>
      <protection/>
    </xf>
    <xf numFmtId="168" fontId="3" fillId="0" borderId="11" xfId="0" applyNumberFormat="1" applyFont="1" applyBorder="1" applyAlignment="1">
      <alignment vertical="center"/>
    </xf>
    <xf numFmtId="2" fontId="3" fillId="0" borderId="11" xfId="67" applyNumberFormat="1" applyFont="1" applyFill="1" applyBorder="1" applyAlignment="1" applyProtection="1">
      <alignment horizontal="center" vertical="center"/>
      <protection/>
    </xf>
    <xf numFmtId="4" fontId="3" fillId="0" borderId="11" xfId="0" applyNumberFormat="1" applyFont="1" applyBorder="1" applyAlignment="1">
      <alignment horizontal="left" vertical="center"/>
    </xf>
    <xf numFmtId="168" fontId="3" fillId="0" borderId="10" xfId="67" applyNumberFormat="1" applyFont="1" applyFill="1" applyBorder="1" applyAlignment="1" applyProtection="1">
      <alignment horizontal="right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8" fontId="3" fillId="0" borderId="10" xfId="0" applyNumberFormat="1" applyFont="1" applyBorder="1" applyAlignment="1">
      <alignment horizontal="right"/>
    </xf>
    <xf numFmtId="183" fontId="3" fillId="0" borderId="10" xfId="0" applyNumberFormat="1" applyFont="1" applyBorder="1" applyAlignment="1">
      <alignment horizontal="right" vertical="center" wrapText="1"/>
    </xf>
    <xf numFmtId="168" fontId="3" fillId="41" borderId="11" xfId="0" applyNumberFormat="1" applyFont="1" applyFill="1" applyBorder="1" applyAlignment="1">
      <alignment horizontal="center" vertical="center" wrapText="1"/>
    </xf>
    <xf numFmtId="0" fontId="3" fillId="35" borderId="0" xfId="0" applyFont="1" applyFill="1" applyAlignment="1">
      <alignment/>
    </xf>
    <xf numFmtId="166" fontId="3" fillId="35" borderId="10" xfId="0" applyNumberFormat="1" applyFont="1" applyFill="1" applyBorder="1" applyAlignment="1" quotePrefix="1">
      <alignment horizontal="center" vertical="center"/>
    </xf>
    <xf numFmtId="168" fontId="3" fillId="41" borderId="11" xfId="0" applyNumberFormat="1" applyFont="1" applyFill="1" applyBorder="1" applyAlignment="1">
      <alignment horizontal="center" vertical="center"/>
    </xf>
    <xf numFmtId="49" fontId="3" fillId="37" borderId="11" xfId="0" applyNumberFormat="1" applyFont="1" applyFill="1" applyBorder="1" applyAlignment="1">
      <alignment vertical="center"/>
    </xf>
    <xf numFmtId="0" fontId="20" fillId="0" borderId="11" xfId="0" applyFont="1" applyBorder="1" applyAlignment="1" applyProtection="1">
      <alignment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49" fontId="3" fillId="37" borderId="11" xfId="0" applyNumberFormat="1" applyFont="1" applyFill="1" applyBorder="1" applyAlignment="1">
      <alignment vertical="center" wrapText="1"/>
    </xf>
    <xf numFmtId="166" fontId="3" fillId="37" borderId="11" xfId="68" applyNumberFormat="1" applyFont="1" applyFill="1" applyBorder="1" applyAlignment="1" applyProtection="1">
      <alignment horizontal="right" vertical="center"/>
      <protection/>
    </xf>
    <xf numFmtId="166" fontId="20" fillId="0" borderId="11" xfId="0" applyNumberFormat="1" applyFont="1" applyBorder="1" applyAlignment="1" applyProtection="1">
      <alignment horizontal="right"/>
      <protection locked="0"/>
    </xf>
    <xf numFmtId="0" fontId="3" fillId="41" borderId="11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168" fontId="20" fillId="35" borderId="11" xfId="0" applyNumberFormat="1" applyFont="1" applyFill="1" applyBorder="1" applyAlignment="1" applyProtection="1">
      <alignment horizontal="right"/>
      <protection locked="0"/>
    </xf>
    <xf numFmtId="0" fontId="3" fillId="41" borderId="0" xfId="0" applyFont="1" applyFill="1" applyAlignment="1">
      <alignment vertical="center"/>
    </xf>
    <xf numFmtId="49" fontId="3" fillId="43" borderId="11" xfId="0" applyNumberFormat="1" applyFont="1" applyFill="1" applyBorder="1" applyAlignment="1">
      <alignment vertical="center" wrapText="1"/>
    </xf>
    <xf numFmtId="0" fontId="3" fillId="43" borderId="11" xfId="0" applyFont="1" applyFill="1" applyBorder="1" applyAlignment="1">
      <alignment horizontal="center" vertical="center"/>
    </xf>
    <xf numFmtId="168" fontId="3" fillId="43" borderId="11" xfId="68" applyNumberFormat="1" applyFont="1" applyFill="1" applyBorder="1" applyAlignment="1" applyProtection="1">
      <alignment horizontal="right" vertical="center"/>
      <protection/>
    </xf>
    <xf numFmtId="49" fontId="3" fillId="41" borderId="11" xfId="0" applyNumberFormat="1" applyFont="1" applyFill="1" applyBorder="1" applyAlignment="1">
      <alignment vertical="center" wrapText="1"/>
    </xf>
    <xf numFmtId="0" fontId="3" fillId="41" borderId="11" xfId="0" applyFont="1" applyFill="1" applyBorder="1" applyAlignment="1">
      <alignment horizontal="center" vertical="center"/>
    </xf>
    <xf numFmtId="168" fontId="3" fillId="41" borderId="11" xfId="68" applyNumberFormat="1" applyFont="1" applyFill="1" applyBorder="1" applyAlignment="1" applyProtection="1">
      <alignment horizontal="right" vertical="center"/>
      <protection/>
    </xf>
    <xf numFmtId="0" fontId="20" fillId="35" borderId="11" xfId="0" applyFont="1" applyFill="1" applyBorder="1" applyAlignment="1" applyProtection="1">
      <alignment/>
      <protection locked="0"/>
    </xf>
    <xf numFmtId="166" fontId="3" fillId="41" borderId="11" xfId="68" applyNumberFormat="1" applyFont="1" applyFill="1" applyBorder="1" applyAlignment="1" applyProtection="1">
      <alignment horizontal="right" vertical="center"/>
      <protection/>
    </xf>
    <xf numFmtId="166" fontId="3" fillId="43" borderId="11" xfId="68" applyNumberFormat="1" applyFont="1" applyFill="1" applyBorder="1" applyAlignment="1" applyProtection="1">
      <alignment horizontal="right" vertical="center"/>
      <protection/>
    </xf>
    <xf numFmtId="0" fontId="21" fillId="43" borderId="11" xfId="0" applyFont="1" applyFill="1" applyBorder="1" applyAlignment="1">
      <alignment/>
    </xf>
    <xf numFmtId="4" fontId="12" fillId="37" borderId="11" xfId="0" applyNumberFormat="1" applyFont="1" applyFill="1" applyBorder="1" applyAlignment="1">
      <alignment vertical="center" wrapText="1"/>
    </xf>
    <xf numFmtId="166" fontId="6" fillId="34" borderId="17" xfId="0" applyNumberFormat="1" applyFont="1" applyFill="1" applyBorder="1" applyAlignment="1">
      <alignment horizontal="right" vertical="center" wrapText="1"/>
    </xf>
    <xf numFmtId="0" fontId="3" fillId="37" borderId="10" xfId="0" applyFont="1" applyFill="1" applyBorder="1" applyAlignment="1">
      <alignment vertical="center" wrapText="1"/>
    </xf>
    <xf numFmtId="168" fontId="3" fillId="37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left"/>
    </xf>
    <xf numFmtId="166" fontId="3" fillId="0" borderId="10" xfId="0" applyNumberFormat="1" applyFont="1" applyBorder="1" applyAlignment="1">
      <alignment vertical="top" wrapText="1"/>
    </xf>
    <xf numFmtId="0" fontId="3" fillId="41" borderId="14" xfId="44" applyFont="1" applyFill="1" applyBorder="1" applyAlignment="1">
      <alignment horizontal="center" vertical="center"/>
      <protection/>
    </xf>
    <xf numFmtId="174" fontId="3" fillId="41" borderId="14" xfId="44" applyNumberFormat="1" applyFont="1" applyFill="1" applyBorder="1" applyAlignment="1">
      <alignment horizontal="center" vertical="center" wrapText="1"/>
      <protection/>
    </xf>
    <xf numFmtId="0" fontId="3" fillId="41" borderId="11" xfId="44" applyFont="1" applyFill="1" applyBorder="1" applyAlignment="1">
      <alignment vertical="center"/>
      <protection/>
    </xf>
    <xf numFmtId="0" fontId="3" fillId="41" borderId="0" xfId="44" applyFont="1" applyFill="1" applyAlignment="1">
      <alignment vertical="center"/>
      <protection/>
    </xf>
    <xf numFmtId="0" fontId="3" fillId="41" borderId="11" xfId="44" applyFont="1" applyFill="1" applyBorder="1" applyAlignment="1">
      <alignment horizontal="center" vertical="center"/>
      <protection/>
    </xf>
    <xf numFmtId="174" fontId="3" fillId="41" borderId="11" xfId="44" applyNumberFormat="1" applyFont="1" applyFill="1" applyBorder="1" applyAlignment="1">
      <alignment horizontal="center" vertical="center" wrapText="1"/>
      <protection/>
    </xf>
    <xf numFmtId="182" fontId="3" fillId="41" borderId="11" xfId="44" applyNumberFormat="1" applyFont="1" applyFill="1" applyBorder="1" applyAlignment="1">
      <alignment horizontal="center" vertical="center" wrapText="1"/>
      <protection/>
    </xf>
    <xf numFmtId="174" fontId="3" fillId="41" borderId="18" xfId="44" applyNumberFormat="1" applyFont="1" applyFill="1" applyBorder="1" applyAlignment="1">
      <alignment horizontal="center" vertical="center" wrapText="1"/>
      <protection/>
    </xf>
    <xf numFmtId="0" fontId="3" fillId="41" borderId="11" xfId="44" applyFont="1" applyFill="1" applyBorder="1" applyAlignment="1">
      <alignment horizontal="center" vertical="center" wrapText="1"/>
      <protection/>
    </xf>
    <xf numFmtId="0" fontId="3" fillId="41" borderId="18" xfId="44" applyFont="1" applyFill="1" applyBorder="1" applyAlignment="1">
      <alignment horizontal="center" vertical="center" wrapText="1"/>
      <protection/>
    </xf>
    <xf numFmtId="0" fontId="3" fillId="41" borderId="19" xfId="44" applyFont="1" applyFill="1" applyBorder="1" applyAlignment="1">
      <alignment horizontal="center" vertical="center"/>
      <protection/>
    </xf>
    <xf numFmtId="0" fontId="3" fillId="41" borderId="20" xfId="44" applyFont="1" applyFill="1" applyBorder="1" applyAlignment="1">
      <alignment horizontal="center" vertical="center"/>
      <protection/>
    </xf>
    <xf numFmtId="49" fontId="3" fillId="41" borderId="11" xfId="44" applyNumberFormat="1" applyFont="1" applyFill="1" applyBorder="1" applyAlignment="1">
      <alignment horizontal="center" vertical="center"/>
      <protection/>
    </xf>
    <xf numFmtId="180" fontId="3" fillId="41" borderId="11" xfId="67" applyFont="1" applyFill="1" applyBorder="1" applyAlignment="1">
      <alignment horizontal="center" vertical="center"/>
    </xf>
    <xf numFmtId="0" fontId="3" fillId="41" borderId="18" xfId="44" applyFont="1" applyFill="1" applyBorder="1" applyAlignment="1">
      <alignment horizontal="center" vertical="center"/>
      <protection/>
    </xf>
    <xf numFmtId="0" fontId="3" fillId="35" borderId="11" xfId="44" applyFont="1" applyFill="1" applyBorder="1" applyAlignment="1">
      <alignment horizontal="center" vertical="center"/>
      <protection/>
    </xf>
    <xf numFmtId="174" fontId="3" fillId="41" borderId="13" xfId="44" applyNumberFormat="1" applyFont="1" applyFill="1" applyBorder="1" applyAlignment="1">
      <alignment horizontal="center" vertical="center" wrapText="1"/>
      <protection/>
    </xf>
    <xf numFmtId="0" fontId="3" fillId="41" borderId="13" xfId="44" applyFont="1" applyFill="1" applyBorder="1" applyAlignment="1">
      <alignment horizontal="center" vertical="center"/>
      <protection/>
    </xf>
    <xf numFmtId="0" fontId="3" fillId="35" borderId="11" xfId="44" applyFont="1" applyFill="1" applyBorder="1" applyAlignment="1">
      <alignment horizontal="center" vertical="center" wrapText="1"/>
      <protection/>
    </xf>
    <xf numFmtId="182" fontId="3" fillId="35" borderId="11" xfId="44" applyNumberFormat="1" applyFont="1" applyFill="1" applyBorder="1" applyAlignment="1">
      <alignment horizontal="center" vertical="center" wrapText="1"/>
      <protection/>
    </xf>
    <xf numFmtId="174" fontId="3" fillId="35" borderId="11" xfId="44" applyNumberFormat="1" applyFont="1" applyFill="1" applyBorder="1" applyAlignment="1">
      <alignment horizontal="center" vertical="center" wrapText="1"/>
      <protection/>
    </xf>
    <xf numFmtId="0" fontId="3" fillId="35" borderId="11" xfId="44" applyFont="1" applyFill="1" applyBorder="1" applyAlignment="1">
      <alignment vertical="center"/>
      <protection/>
    </xf>
    <xf numFmtId="0" fontId="3" fillId="35" borderId="0" xfId="44" applyFont="1" applyFill="1" applyAlignment="1">
      <alignment vertical="center"/>
      <protection/>
    </xf>
    <xf numFmtId="168" fontId="3" fillId="41" borderId="11" xfId="44" applyNumberFormat="1" applyFont="1" applyFill="1" applyBorder="1" applyAlignment="1">
      <alignment horizontal="center" vertical="center"/>
      <protection/>
    </xf>
    <xf numFmtId="0" fontId="3" fillId="41" borderId="11" xfId="44" applyFont="1" applyFill="1" applyBorder="1" applyAlignment="1">
      <alignment horizontal="left" vertical="center" wrapText="1"/>
      <protection/>
    </xf>
    <xf numFmtId="0" fontId="3" fillId="41" borderId="11" xfId="53" applyFont="1" applyFill="1" applyBorder="1" applyAlignment="1">
      <alignment horizontal="center" vertical="center"/>
      <protection/>
    </xf>
    <xf numFmtId="0" fontId="3" fillId="41" borderId="11" xfId="53" applyFont="1" applyFill="1" applyBorder="1" applyAlignment="1">
      <alignment horizontal="center" vertical="center" wrapText="1"/>
      <protection/>
    </xf>
    <xf numFmtId="0" fontId="3" fillId="35" borderId="11" xfId="53" applyFont="1" applyFill="1" applyBorder="1" applyAlignment="1">
      <alignment horizontal="center" vertical="center"/>
      <protection/>
    </xf>
    <xf numFmtId="0" fontId="3" fillId="35" borderId="11" xfId="53" applyFont="1" applyFill="1" applyBorder="1" applyAlignment="1">
      <alignment horizontal="center" vertical="center" wrapText="1"/>
      <protection/>
    </xf>
    <xf numFmtId="174" fontId="3" fillId="41" borderId="11" xfId="53" applyNumberFormat="1" applyFont="1" applyFill="1" applyBorder="1" applyAlignment="1">
      <alignment horizontal="center" vertical="center" wrapText="1"/>
      <protection/>
    </xf>
    <xf numFmtId="0" fontId="7" fillId="41" borderId="11" xfId="44" applyFont="1" applyFill="1" applyBorder="1" applyAlignment="1">
      <alignment horizontal="center" vertical="center"/>
      <protection/>
    </xf>
    <xf numFmtId="1" fontId="3" fillId="41" borderId="11" xfId="44" applyNumberFormat="1" applyFont="1" applyFill="1" applyBorder="1" applyAlignment="1">
      <alignment horizontal="center" vertical="center"/>
      <protection/>
    </xf>
    <xf numFmtId="0" fontId="3" fillId="41" borderId="11" xfId="44" applyFont="1" applyFill="1" applyBorder="1" applyAlignment="1">
      <alignment vertical="center" wrapText="1"/>
      <protection/>
    </xf>
    <xf numFmtId="0" fontId="3" fillId="35" borderId="11" xfId="44" applyFont="1" applyFill="1" applyBorder="1" applyAlignment="1">
      <alignment horizontal="left" vertical="center" wrapText="1"/>
      <protection/>
    </xf>
    <xf numFmtId="0" fontId="3" fillId="41" borderId="11" xfId="44" applyFont="1" applyFill="1" applyBorder="1" applyAlignment="1" quotePrefix="1">
      <alignment horizontal="center" vertical="center"/>
      <protection/>
    </xf>
    <xf numFmtId="0" fontId="3" fillId="41" borderId="13" xfId="44" applyFont="1" applyFill="1" applyBorder="1" applyAlignment="1">
      <alignment horizontal="center" vertical="center" wrapText="1"/>
      <protection/>
    </xf>
    <xf numFmtId="174" fontId="3" fillId="41" borderId="21" xfId="44" applyNumberFormat="1" applyFont="1" applyFill="1" applyBorder="1" applyAlignment="1">
      <alignment horizontal="center" vertical="center" wrapText="1"/>
      <protection/>
    </xf>
    <xf numFmtId="0" fontId="19" fillId="41" borderId="11" xfId="44" applyFont="1" applyFill="1" applyBorder="1" applyAlignment="1">
      <alignment vertical="center" wrapText="1"/>
      <protection/>
    </xf>
    <xf numFmtId="0" fontId="3" fillId="41" borderId="21" xfId="44" applyFont="1" applyFill="1" applyBorder="1" applyAlignment="1">
      <alignment horizontal="center" vertical="center"/>
      <protection/>
    </xf>
    <xf numFmtId="0" fontId="3" fillId="35" borderId="13" xfId="44" applyFont="1" applyFill="1" applyBorder="1" applyAlignment="1">
      <alignment horizontal="left" vertical="center" wrapText="1"/>
      <protection/>
    </xf>
    <xf numFmtId="168" fontId="3" fillId="0" borderId="11" xfId="67" applyNumberFormat="1" applyFont="1" applyFill="1" applyBorder="1" applyAlignment="1" applyProtection="1">
      <alignment horizontal="right" vertical="center"/>
      <protection/>
    </xf>
    <xf numFmtId="166" fontId="3" fillId="41" borderId="11" xfId="0" applyNumberFormat="1" applyFont="1" applyFill="1" applyBorder="1" applyAlignment="1">
      <alignment horizontal="center" vertical="center"/>
    </xf>
    <xf numFmtId="0" fontId="58" fillId="44" borderId="10" xfId="0" applyFont="1" applyFill="1" applyBorder="1" applyAlignment="1">
      <alignment horizontal="center" vertical="center"/>
    </xf>
    <xf numFmtId="166" fontId="58" fillId="44" borderId="10" xfId="0" applyNumberFormat="1" applyFont="1" applyFill="1" applyBorder="1" applyAlignment="1">
      <alignment vertical="center"/>
    </xf>
    <xf numFmtId="0" fontId="59" fillId="35" borderId="0" xfId="0" applyFont="1" applyFill="1" applyAlignment="1">
      <alignment horizontal="center" vertical="center"/>
    </xf>
    <xf numFmtId="167" fontId="59" fillId="35" borderId="0" xfId="0" applyNumberFormat="1" applyFont="1" applyFill="1" applyAlignment="1">
      <alignment horizontal="right" vertical="center"/>
    </xf>
    <xf numFmtId="0" fontId="60" fillId="44" borderId="10" xfId="0" applyFont="1" applyFill="1" applyBorder="1" applyAlignment="1">
      <alignment horizontal="center" vertical="center" wrapText="1"/>
    </xf>
    <xf numFmtId="167" fontId="60" fillId="44" borderId="10" xfId="0" applyNumberFormat="1" applyFont="1" applyFill="1" applyBorder="1" applyAlignment="1">
      <alignment horizontal="right" vertical="center" wrapText="1"/>
    </xf>
    <xf numFmtId="0" fontId="6" fillId="44" borderId="10" xfId="0" applyFont="1" applyFill="1" applyBorder="1" applyAlignment="1">
      <alignment horizontal="center" vertical="center"/>
    </xf>
    <xf numFmtId="0" fontId="6" fillId="44" borderId="10" xfId="0" applyFont="1" applyFill="1" applyBorder="1" applyAlignment="1">
      <alignment horizontal="center" vertical="center" wrapText="1"/>
    </xf>
    <xf numFmtId="44" fontId="6" fillId="44" borderId="10" xfId="0" applyNumberFormat="1" applyFont="1" applyFill="1" applyBorder="1" applyAlignment="1">
      <alignment horizontal="center" vertical="center" wrapText="1"/>
    </xf>
    <xf numFmtId="0" fontId="8" fillId="44" borderId="10" xfId="0" applyFont="1" applyFill="1" applyBorder="1" applyAlignment="1">
      <alignment/>
    </xf>
    <xf numFmtId="0" fontId="23" fillId="44" borderId="10" xfId="0" applyFont="1" applyFill="1" applyBorder="1" applyAlignment="1">
      <alignment horizontal="center" vertical="center"/>
    </xf>
    <xf numFmtId="166" fontId="23" fillId="44" borderId="10" xfId="0" applyNumberFormat="1" applyFont="1" applyFill="1" applyBorder="1" applyAlignment="1">
      <alignment horizontal="center" vertical="center"/>
    </xf>
    <xf numFmtId="168" fontId="60" fillId="44" borderId="10" xfId="0" applyNumberFormat="1" applyFont="1" applyFill="1" applyBorder="1" applyAlignment="1">
      <alignment horizontal="center" vertical="center" wrapText="1"/>
    </xf>
    <xf numFmtId="0" fontId="3" fillId="41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vertical="center"/>
    </xf>
    <xf numFmtId="0" fontId="5" fillId="35" borderId="22" xfId="0" applyFont="1" applyFill="1" applyBorder="1" applyAlignment="1">
      <alignment vertical="center"/>
    </xf>
    <xf numFmtId="0" fontId="5" fillId="35" borderId="23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34" borderId="10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/>
    </xf>
    <xf numFmtId="44" fontId="3" fillId="35" borderId="24" xfId="0" applyNumberFormat="1" applyFont="1" applyFill="1" applyBorder="1" applyAlignment="1">
      <alignment horizontal="right" vertical="center"/>
    </xf>
    <xf numFmtId="44" fontId="3" fillId="35" borderId="25" xfId="0" applyNumberFormat="1" applyFont="1" applyFill="1" applyBorder="1" applyAlignment="1">
      <alignment horizontal="right" vertical="center"/>
    </xf>
    <xf numFmtId="44" fontId="3" fillId="35" borderId="17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35" borderId="10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35" borderId="12" xfId="0" applyFont="1" applyFill="1" applyBorder="1" applyAlignment="1">
      <alignment horizontal="left" vertical="center"/>
    </xf>
    <xf numFmtId="0" fontId="5" fillId="35" borderId="22" xfId="0" applyFont="1" applyFill="1" applyBorder="1" applyAlignment="1">
      <alignment horizontal="left" vertical="center"/>
    </xf>
    <xf numFmtId="0" fontId="5" fillId="35" borderId="23" xfId="0" applyFont="1" applyFill="1" applyBorder="1" applyAlignment="1">
      <alignment horizontal="left" vertical="center"/>
    </xf>
    <xf numFmtId="2" fontId="3" fillId="0" borderId="24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167" fontId="4" fillId="0" borderId="22" xfId="0" applyNumberFormat="1" applyFont="1" applyBorder="1" applyAlignment="1">
      <alignment horizontal="right" vertical="center"/>
    </xf>
    <xf numFmtId="167" fontId="4" fillId="0" borderId="23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167" fontId="4" fillId="0" borderId="12" xfId="0" applyNumberFormat="1" applyFont="1" applyBorder="1" applyAlignment="1">
      <alignment horizontal="right" vertical="center"/>
    </xf>
    <xf numFmtId="0" fontId="6" fillId="35" borderId="12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67" fontId="4" fillId="0" borderId="16" xfId="0" applyNumberFormat="1" applyFont="1" applyBorder="1" applyAlignment="1">
      <alignment horizontal="right" vertical="center"/>
    </xf>
    <xf numFmtId="0" fontId="9" fillId="39" borderId="13" xfId="44" applyFont="1" applyFill="1" applyBorder="1" applyAlignment="1">
      <alignment horizontal="left" vertical="center"/>
      <protection/>
    </xf>
    <xf numFmtId="0" fontId="3" fillId="41" borderId="11" xfId="44" applyFont="1" applyFill="1" applyBorder="1" applyAlignment="1">
      <alignment horizontal="left" vertical="center" wrapText="1"/>
      <protection/>
    </xf>
    <xf numFmtId="0" fontId="9" fillId="39" borderId="19" xfId="44" applyFont="1" applyFill="1" applyBorder="1" applyAlignment="1">
      <alignment horizontal="left" vertical="center"/>
      <protection/>
    </xf>
    <xf numFmtId="0" fontId="6" fillId="39" borderId="11" xfId="44" applyFont="1" applyFill="1" applyBorder="1" applyAlignment="1">
      <alignment horizontal="center" vertical="center"/>
      <protection/>
    </xf>
    <xf numFmtId="0" fontId="2" fillId="37" borderId="11" xfId="44" applyFont="1" applyFill="1" applyBorder="1" applyAlignment="1">
      <alignment horizontal="center" vertical="center" wrapText="1"/>
      <protection/>
    </xf>
    <xf numFmtId="0" fontId="2" fillId="37" borderId="11" xfId="44" applyFont="1" applyFill="1" applyBorder="1" applyAlignment="1">
      <alignment horizontal="center" vertical="center"/>
      <protection/>
    </xf>
    <xf numFmtId="0" fontId="9" fillId="39" borderId="11" xfId="44" applyFont="1" applyFill="1" applyBorder="1" applyAlignment="1">
      <alignment horizontal="left" vertical="center"/>
      <protection/>
    </xf>
    <xf numFmtId="0" fontId="2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right" textRotation="91" wrapText="1"/>
    </xf>
    <xf numFmtId="0" fontId="18" fillId="0" borderId="0" xfId="0" applyFont="1" applyAlignment="1">
      <alignment horizontal="right" textRotation="91" wrapText="1"/>
    </xf>
    <xf numFmtId="0" fontId="2" fillId="40" borderId="24" xfId="0" applyFont="1" applyFill="1" applyBorder="1" applyAlignment="1">
      <alignment horizontal="center" vertical="center" wrapText="1"/>
    </xf>
    <xf numFmtId="0" fontId="2" fillId="40" borderId="25" xfId="0" applyFont="1" applyFill="1" applyBorder="1" applyAlignment="1">
      <alignment horizontal="center" vertical="center" wrapText="1"/>
    </xf>
    <xf numFmtId="0" fontId="2" fillId="40" borderId="17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_budynki" xfId="54"/>
    <cellStyle name="Normalny_elektronika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Walutowy 2 2" xfId="67"/>
    <cellStyle name="Walutowy 2 3" xfId="68"/>
    <cellStyle name="Walutowy 3" xfId="69"/>
    <cellStyle name="Zły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1"/>
  <sheetViews>
    <sheetView view="pageBreakPreview" zoomScaleSheetLayoutView="100" zoomScalePageLayoutView="0" workbookViewId="0" topLeftCell="A187">
      <selection activeCell="D189" sqref="D189"/>
    </sheetView>
  </sheetViews>
  <sheetFormatPr defaultColWidth="9.140625" defaultRowHeight="12.75"/>
  <cols>
    <col min="1" max="1" width="5.140625" style="13" customWidth="1"/>
    <col min="2" max="2" width="31.00390625" style="2" customWidth="1"/>
    <col min="3" max="3" width="12.28125" style="13" customWidth="1"/>
    <col min="4" max="4" width="20.57421875" style="23" customWidth="1"/>
    <col min="5" max="5" width="26.140625" style="2" customWidth="1"/>
    <col min="6" max="6" width="21.8515625" style="13" customWidth="1"/>
    <col min="7" max="7" width="34.421875" style="51" customWidth="1"/>
    <col min="8" max="8" width="25.8515625" style="51" customWidth="1"/>
    <col min="9" max="9" width="20.8515625" style="2" customWidth="1"/>
    <col min="10" max="10" width="16.8515625" style="2" bestFit="1" customWidth="1"/>
    <col min="11" max="16384" width="9.140625" style="2" customWidth="1"/>
  </cols>
  <sheetData>
    <row r="1" spans="1:8" ht="32.25" customHeight="1">
      <c r="A1" s="79"/>
      <c r="B1" s="79"/>
      <c r="C1" s="79"/>
      <c r="D1" s="20"/>
      <c r="E1" s="79"/>
      <c r="F1" s="79"/>
      <c r="G1" s="144"/>
      <c r="H1" s="149" t="s">
        <v>152</v>
      </c>
    </row>
    <row r="2" spans="1:8" ht="63" customHeight="1">
      <c r="A2" s="7" t="s">
        <v>0</v>
      </c>
      <c r="B2" s="7" t="s">
        <v>12</v>
      </c>
      <c r="C2" s="7" t="s">
        <v>1</v>
      </c>
      <c r="D2" s="145" t="s">
        <v>10</v>
      </c>
      <c r="E2" s="7" t="s">
        <v>13</v>
      </c>
      <c r="F2" s="7" t="s">
        <v>159</v>
      </c>
      <c r="G2" s="7" t="s">
        <v>7</v>
      </c>
      <c r="H2" s="7" t="s">
        <v>26</v>
      </c>
    </row>
    <row r="3" spans="1:8" ht="21" customHeight="1">
      <c r="A3" s="63" t="s">
        <v>9</v>
      </c>
      <c r="B3" s="273" t="s">
        <v>153</v>
      </c>
      <c r="C3" s="273"/>
      <c r="D3" s="273"/>
      <c r="E3" s="273"/>
      <c r="F3" s="63"/>
      <c r="G3" s="124"/>
      <c r="H3" s="64"/>
    </row>
    <row r="4" spans="1:8" ht="17.25" customHeight="1">
      <c r="A4" s="99">
        <v>1</v>
      </c>
      <c r="B4" s="98" t="s">
        <v>77</v>
      </c>
      <c r="C4" s="99" t="s">
        <v>99</v>
      </c>
      <c r="D4" s="111">
        <v>186121.82</v>
      </c>
      <c r="E4" s="112"/>
      <c r="F4" s="99">
        <v>240</v>
      </c>
      <c r="G4" s="105" t="s">
        <v>113</v>
      </c>
      <c r="H4" s="103"/>
    </row>
    <row r="5" spans="1:8" ht="15.75" customHeight="1">
      <c r="A5" s="99">
        <v>2</v>
      </c>
      <c r="B5" s="98" t="s">
        <v>78</v>
      </c>
      <c r="C5" s="99" t="s">
        <v>100</v>
      </c>
      <c r="D5" s="111">
        <v>5910276.52</v>
      </c>
      <c r="E5" s="112"/>
      <c r="F5" s="99"/>
      <c r="G5" s="105" t="s">
        <v>114</v>
      </c>
      <c r="H5" s="103"/>
    </row>
    <row r="6" spans="1:8" ht="15.75" customHeight="1">
      <c r="A6" s="99">
        <v>3</v>
      </c>
      <c r="B6" s="98" t="s">
        <v>315</v>
      </c>
      <c r="C6" s="99" t="s">
        <v>99</v>
      </c>
      <c r="D6" s="111">
        <v>149561</v>
      </c>
      <c r="E6" s="112"/>
      <c r="F6" s="99">
        <v>275</v>
      </c>
      <c r="G6" s="105" t="s">
        <v>115</v>
      </c>
      <c r="H6" s="103"/>
    </row>
    <row r="7" spans="1:8" ht="15.75" customHeight="1">
      <c r="A7" s="99">
        <v>4</v>
      </c>
      <c r="B7" s="98" t="s">
        <v>79</v>
      </c>
      <c r="C7" s="99" t="s">
        <v>99</v>
      </c>
      <c r="D7" s="111">
        <v>10318.34</v>
      </c>
      <c r="E7" s="112"/>
      <c r="F7" s="99">
        <v>80</v>
      </c>
      <c r="G7" s="105" t="s">
        <v>115</v>
      </c>
      <c r="H7" s="103"/>
    </row>
    <row r="8" spans="1:8" ht="25.5" customHeight="1">
      <c r="A8" s="99">
        <v>5</v>
      </c>
      <c r="B8" s="98" t="s">
        <v>80</v>
      </c>
      <c r="C8" s="99" t="s">
        <v>99</v>
      </c>
      <c r="D8" s="111">
        <v>855030.05</v>
      </c>
      <c r="E8" s="112"/>
      <c r="F8" s="99">
        <v>848</v>
      </c>
      <c r="G8" s="105" t="s">
        <v>116</v>
      </c>
      <c r="H8" s="103" t="s">
        <v>261</v>
      </c>
    </row>
    <row r="9" spans="1:8" ht="29.25" customHeight="1">
      <c r="A9" s="99">
        <v>6</v>
      </c>
      <c r="B9" s="98" t="s">
        <v>81</v>
      </c>
      <c r="C9" s="99" t="s">
        <v>101</v>
      </c>
      <c r="D9" s="111">
        <v>108424.61</v>
      </c>
      <c r="E9" s="112"/>
      <c r="F9" s="99"/>
      <c r="G9" s="105" t="s">
        <v>116</v>
      </c>
      <c r="H9" s="103"/>
    </row>
    <row r="10" spans="1:8" ht="15.75" customHeight="1">
      <c r="A10" s="99">
        <v>7</v>
      </c>
      <c r="B10" s="98" t="s">
        <v>82</v>
      </c>
      <c r="C10" s="99" t="s">
        <v>102</v>
      </c>
      <c r="D10" s="111">
        <v>142790.03</v>
      </c>
      <c r="E10" s="112"/>
      <c r="F10" s="99">
        <v>108</v>
      </c>
      <c r="G10" s="105" t="s">
        <v>117</v>
      </c>
      <c r="H10" s="103"/>
    </row>
    <row r="11" spans="1:8" ht="15.75" customHeight="1">
      <c r="A11" s="99">
        <v>8</v>
      </c>
      <c r="B11" s="98" t="s">
        <v>83</v>
      </c>
      <c r="C11" s="99"/>
      <c r="D11" s="111">
        <v>47312.67</v>
      </c>
      <c r="E11" s="112"/>
      <c r="F11" s="99"/>
      <c r="G11" s="105" t="s">
        <v>118</v>
      </c>
      <c r="H11" s="103"/>
    </row>
    <row r="12" spans="1:8" ht="15.75" customHeight="1">
      <c r="A12" s="99">
        <v>9</v>
      </c>
      <c r="B12" s="98" t="s">
        <v>84</v>
      </c>
      <c r="C12" s="99" t="s">
        <v>103</v>
      </c>
      <c r="D12" s="111">
        <v>527710.68</v>
      </c>
      <c r="E12" s="112"/>
      <c r="F12" s="99">
        <v>144</v>
      </c>
      <c r="G12" s="105" t="s">
        <v>119</v>
      </c>
      <c r="H12" s="103"/>
    </row>
    <row r="13" spans="1:8" ht="30.75" customHeight="1">
      <c r="A13" s="99">
        <v>10</v>
      </c>
      <c r="B13" s="98" t="s">
        <v>309</v>
      </c>
      <c r="C13" s="99" t="s">
        <v>104</v>
      </c>
      <c r="D13" s="111">
        <v>232433.04</v>
      </c>
      <c r="E13" s="112"/>
      <c r="F13" s="99">
        <v>320</v>
      </c>
      <c r="G13" s="105" t="s">
        <v>120</v>
      </c>
      <c r="H13" s="103"/>
    </row>
    <row r="14" spans="1:8" ht="15.75" customHeight="1">
      <c r="A14" s="99">
        <v>11</v>
      </c>
      <c r="B14" s="98" t="s">
        <v>85</v>
      </c>
      <c r="C14" s="99" t="s">
        <v>105</v>
      </c>
      <c r="D14" s="111">
        <v>620823.19</v>
      </c>
      <c r="E14" s="112"/>
      <c r="F14" s="99">
        <v>390</v>
      </c>
      <c r="G14" s="105" t="s">
        <v>121</v>
      </c>
      <c r="H14" s="103"/>
    </row>
    <row r="15" spans="1:8" ht="26.25" customHeight="1">
      <c r="A15" s="99">
        <v>12</v>
      </c>
      <c r="B15" s="98" t="s">
        <v>316</v>
      </c>
      <c r="C15" s="99" t="s">
        <v>102</v>
      </c>
      <c r="D15" s="111">
        <v>293156.87</v>
      </c>
      <c r="E15" s="112"/>
      <c r="F15" s="99">
        <v>216</v>
      </c>
      <c r="G15" s="105" t="s">
        <v>122</v>
      </c>
      <c r="H15" s="103"/>
    </row>
    <row r="16" spans="1:8" ht="14.25" customHeight="1">
      <c r="A16" s="99">
        <v>13</v>
      </c>
      <c r="B16" s="98" t="s">
        <v>86</v>
      </c>
      <c r="C16" s="99"/>
      <c r="D16" s="111">
        <f>19993.92+9918.66</f>
        <v>29912.579999999998</v>
      </c>
      <c r="E16" s="113"/>
      <c r="F16" s="99"/>
      <c r="G16" s="105" t="s">
        <v>123</v>
      </c>
      <c r="H16" s="113"/>
    </row>
    <row r="17" spans="1:8" ht="25.5" customHeight="1">
      <c r="A17" s="99">
        <v>14</v>
      </c>
      <c r="B17" s="98" t="s">
        <v>81</v>
      </c>
      <c r="C17" s="99" t="s">
        <v>106</v>
      </c>
      <c r="D17" s="111">
        <v>26819.86</v>
      </c>
      <c r="E17" s="113"/>
      <c r="F17" s="99">
        <v>60</v>
      </c>
      <c r="G17" s="105" t="s">
        <v>124</v>
      </c>
      <c r="H17" s="113"/>
    </row>
    <row r="18" spans="1:8" ht="14.25" customHeight="1">
      <c r="A18" s="99">
        <v>15</v>
      </c>
      <c r="B18" s="98" t="s">
        <v>87</v>
      </c>
      <c r="C18" s="99"/>
      <c r="D18" s="111">
        <v>3600</v>
      </c>
      <c r="E18" s="113"/>
      <c r="F18" s="99"/>
      <c r="G18" s="105" t="s">
        <v>125</v>
      </c>
      <c r="H18" s="113"/>
    </row>
    <row r="19" spans="1:8" ht="14.25" customHeight="1">
      <c r="A19" s="99">
        <v>16</v>
      </c>
      <c r="B19" s="98" t="s">
        <v>88</v>
      </c>
      <c r="C19" s="99"/>
      <c r="D19" s="114">
        <v>113298.54</v>
      </c>
      <c r="E19" s="113"/>
      <c r="F19" s="99">
        <v>240</v>
      </c>
      <c r="G19" s="105" t="s">
        <v>126</v>
      </c>
      <c r="H19" s="113"/>
    </row>
    <row r="20" spans="1:8" ht="14.25" customHeight="1">
      <c r="A20" s="99">
        <v>17</v>
      </c>
      <c r="B20" s="98" t="s">
        <v>87</v>
      </c>
      <c r="C20" s="99"/>
      <c r="D20" s="111">
        <v>908965.24</v>
      </c>
      <c r="E20" s="113"/>
      <c r="F20" s="99"/>
      <c r="G20" s="105" t="s">
        <v>126</v>
      </c>
      <c r="H20" s="113"/>
    </row>
    <row r="21" spans="1:8" ht="27" customHeight="1">
      <c r="A21" s="99">
        <v>18</v>
      </c>
      <c r="B21" s="98" t="s">
        <v>89</v>
      </c>
      <c r="C21" s="99" t="s">
        <v>99</v>
      </c>
      <c r="D21" s="111">
        <v>27738.34</v>
      </c>
      <c r="E21" s="113"/>
      <c r="F21" s="99">
        <v>60</v>
      </c>
      <c r="G21" s="105" t="s">
        <v>115</v>
      </c>
      <c r="H21" s="113"/>
    </row>
    <row r="22" spans="1:8" ht="30" customHeight="1">
      <c r="A22" s="99">
        <v>19</v>
      </c>
      <c r="B22" s="98" t="s">
        <v>310</v>
      </c>
      <c r="C22" s="99" t="s">
        <v>107</v>
      </c>
      <c r="D22" s="111">
        <v>399523.22</v>
      </c>
      <c r="E22" s="115"/>
      <c r="F22" s="116"/>
      <c r="G22" s="105" t="s">
        <v>127</v>
      </c>
      <c r="H22" s="113"/>
    </row>
    <row r="23" spans="1:8" ht="28.5" customHeight="1">
      <c r="A23" s="99">
        <v>20</v>
      </c>
      <c r="B23" s="98" t="s">
        <v>311</v>
      </c>
      <c r="C23" s="99" t="s">
        <v>317</v>
      </c>
      <c r="D23" s="111">
        <v>607707.29</v>
      </c>
      <c r="E23" s="113"/>
      <c r="F23" s="99"/>
      <c r="G23" s="105" t="s">
        <v>117</v>
      </c>
      <c r="H23" s="113"/>
    </row>
    <row r="24" spans="1:8" ht="14.25" customHeight="1">
      <c r="A24" s="99">
        <v>21</v>
      </c>
      <c r="B24" s="98" t="s">
        <v>90</v>
      </c>
      <c r="C24" s="99" t="s">
        <v>102</v>
      </c>
      <c r="D24" s="111">
        <v>494788.37</v>
      </c>
      <c r="E24" s="113"/>
      <c r="F24" s="99"/>
      <c r="G24" s="105" t="s">
        <v>124</v>
      </c>
      <c r="H24" s="113"/>
    </row>
    <row r="25" spans="1:8" ht="14.25" customHeight="1">
      <c r="A25" s="99">
        <v>22</v>
      </c>
      <c r="B25" s="98" t="s">
        <v>91</v>
      </c>
      <c r="C25" s="99" t="s">
        <v>99</v>
      </c>
      <c r="D25" s="111">
        <v>354166.33</v>
      </c>
      <c r="E25" s="113"/>
      <c r="F25" s="99">
        <v>661</v>
      </c>
      <c r="G25" s="105" t="s">
        <v>118</v>
      </c>
      <c r="H25" s="113"/>
    </row>
    <row r="26" spans="1:8" ht="14.25" customHeight="1">
      <c r="A26" s="99">
        <v>23</v>
      </c>
      <c r="B26" s="98" t="s">
        <v>92</v>
      </c>
      <c r="C26" s="99" t="s">
        <v>102</v>
      </c>
      <c r="D26" s="111">
        <v>652968.26</v>
      </c>
      <c r="E26" s="113"/>
      <c r="F26" s="99">
        <v>915</v>
      </c>
      <c r="G26" s="105" t="s">
        <v>128</v>
      </c>
      <c r="H26" s="113"/>
    </row>
    <row r="27" spans="1:8" ht="14.25" customHeight="1">
      <c r="A27" s="99">
        <v>24</v>
      </c>
      <c r="B27" s="98" t="s">
        <v>93</v>
      </c>
      <c r="C27" s="99" t="s">
        <v>108</v>
      </c>
      <c r="D27" s="111">
        <v>899487.13</v>
      </c>
      <c r="E27" s="113"/>
      <c r="F27" s="99">
        <v>224</v>
      </c>
      <c r="G27" s="105" t="s">
        <v>129</v>
      </c>
      <c r="H27" s="113"/>
    </row>
    <row r="28" spans="1:8" ht="14.25" customHeight="1">
      <c r="A28" s="99">
        <v>25</v>
      </c>
      <c r="B28" s="98" t="s">
        <v>94</v>
      </c>
      <c r="C28" s="99" t="s">
        <v>108</v>
      </c>
      <c r="D28" s="111">
        <v>842527.4</v>
      </c>
      <c r="E28" s="112"/>
      <c r="F28" s="99">
        <v>780</v>
      </c>
      <c r="G28" s="105" t="s">
        <v>130</v>
      </c>
      <c r="H28" s="103"/>
    </row>
    <row r="29" spans="1:8" ht="14.25" customHeight="1">
      <c r="A29" s="99">
        <v>26</v>
      </c>
      <c r="B29" s="98" t="s">
        <v>95</v>
      </c>
      <c r="C29" s="99" t="s">
        <v>109</v>
      </c>
      <c r="D29" s="111">
        <v>1242294.22</v>
      </c>
      <c r="E29" s="112"/>
      <c r="F29" s="99"/>
      <c r="G29" s="105" t="s">
        <v>131</v>
      </c>
      <c r="H29" s="103"/>
    </row>
    <row r="30" spans="1:8" ht="14.25" customHeight="1">
      <c r="A30" s="99">
        <v>27</v>
      </c>
      <c r="B30" s="98" t="s">
        <v>96</v>
      </c>
      <c r="C30" s="99" t="s">
        <v>102</v>
      </c>
      <c r="D30" s="111">
        <v>516020.25</v>
      </c>
      <c r="E30" s="112"/>
      <c r="F30" s="99">
        <v>297</v>
      </c>
      <c r="G30" s="117" t="s">
        <v>132</v>
      </c>
      <c r="H30" s="103"/>
    </row>
    <row r="31" spans="1:8" ht="14.25" customHeight="1">
      <c r="A31" s="99">
        <v>28</v>
      </c>
      <c r="B31" s="98" t="s">
        <v>97</v>
      </c>
      <c r="C31" s="99" t="s">
        <v>102</v>
      </c>
      <c r="D31" s="111">
        <v>526329.32</v>
      </c>
      <c r="E31" s="112"/>
      <c r="F31" s="99">
        <v>224</v>
      </c>
      <c r="G31" s="117" t="s">
        <v>133</v>
      </c>
      <c r="H31" s="103"/>
    </row>
    <row r="32" spans="1:8" ht="14.25" customHeight="1">
      <c r="A32" s="99">
        <v>29</v>
      </c>
      <c r="B32" s="98" t="s">
        <v>98</v>
      </c>
      <c r="C32" s="99" t="s">
        <v>110</v>
      </c>
      <c r="D32" s="111">
        <v>1030495.17</v>
      </c>
      <c r="E32" s="112"/>
      <c r="F32" s="99"/>
      <c r="G32" s="117" t="s">
        <v>134</v>
      </c>
      <c r="H32" s="103"/>
    </row>
    <row r="33" spans="1:8" ht="24" customHeight="1">
      <c r="A33" s="99">
        <v>30</v>
      </c>
      <c r="B33" s="98" t="s">
        <v>312</v>
      </c>
      <c r="C33" s="99"/>
      <c r="D33" s="111">
        <v>128090.91</v>
      </c>
      <c r="E33" s="112"/>
      <c r="F33" s="99"/>
      <c r="G33" s="117" t="s">
        <v>119</v>
      </c>
      <c r="H33" s="103"/>
    </row>
    <row r="34" spans="1:8" ht="32.25" customHeight="1">
      <c r="A34" s="99">
        <v>31</v>
      </c>
      <c r="B34" s="98" t="s">
        <v>313</v>
      </c>
      <c r="C34" s="99" t="s">
        <v>111</v>
      </c>
      <c r="D34" s="111">
        <v>407127.14</v>
      </c>
      <c r="E34" s="112"/>
      <c r="F34" s="99"/>
      <c r="G34" s="117" t="s">
        <v>135</v>
      </c>
      <c r="H34" s="103"/>
    </row>
    <row r="35" spans="1:8" ht="19.5" customHeight="1">
      <c r="A35" s="99">
        <v>32</v>
      </c>
      <c r="B35" s="98" t="s">
        <v>88</v>
      </c>
      <c r="C35" s="99"/>
      <c r="D35" s="111">
        <v>6500</v>
      </c>
      <c r="E35" s="113"/>
      <c r="F35" s="99"/>
      <c r="G35" s="117" t="s">
        <v>136</v>
      </c>
      <c r="H35" s="113"/>
    </row>
    <row r="36" spans="1:8" ht="19.5" customHeight="1">
      <c r="A36" s="99">
        <v>33</v>
      </c>
      <c r="B36" s="98" t="s">
        <v>88</v>
      </c>
      <c r="C36" s="99" t="s">
        <v>112</v>
      </c>
      <c r="D36" s="111">
        <v>297311.41</v>
      </c>
      <c r="E36" s="113"/>
      <c r="F36" s="99">
        <v>220</v>
      </c>
      <c r="G36" s="117" t="s">
        <v>124</v>
      </c>
      <c r="H36" s="113"/>
    </row>
    <row r="37" spans="1:9" ht="30" customHeight="1">
      <c r="A37" s="99">
        <v>34</v>
      </c>
      <c r="B37" s="98" t="s">
        <v>168</v>
      </c>
      <c r="C37" s="99"/>
      <c r="D37" s="111">
        <v>346978.97</v>
      </c>
      <c r="E37" s="113"/>
      <c r="F37" s="99"/>
      <c r="G37" s="117" t="s">
        <v>169</v>
      </c>
      <c r="H37" s="113"/>
      <c r="I37" s="20"/>
    </row>
    <row r="38" spans="1:9" ht="30" customHeight="1">
      <c r="A38" s="99">
        <v>35</v>
      </c>
      <c r="B38" s="98" t="s">
        <v>202</v>
      </c>
      <c r="C38" s="99"/>
      <c r="D38" s="111">
        <v>300638.85</v>
      </c>
      <c r="E38" s="113"/>
      <c r="F38" s="99"/>
      <c r="G38" s="117" t="s">
        <v>170</v>
      </c>
      <c r="H38" s="113"/>
      <c r="I38" s="20"/>
    </row>
    <row r="39" spans="1:9" ht="30" customHeight="1">
      <c r="A39" s="99">
        <v>36</v>
      </c>
      <c r="B39" s="98" t="s">
        <v>314</v>
      </c>
      <c r="C39" s="99">
        <v>2008</v>
      </c>
      <c r="D39" s="111">
        <v>8682.53</v>
      </c>
      <c r="E39" s="113"/>
      <c r="F39" s="99"/>
      <c r="G39" s="117" t="s">
        <v>318</v>
      </c>
      <c r="H39" s="113"/>
      <c r="I39" s="20"/>
    </row>
    <row r="40" spans="1:9" ht="30" customHeight="1">
      <c r="A40" s="99">
        <v>37</v>
      </c>
      <c r="B40" s="98" t="s">
        <v>171</v>
      </c>
      <c r="C40" s="99"/>
      <c r="D40" s="111">
        <v>42203.01</v>
      </c>
      <c r="E40" s="113"/>
      <c r="F40" s="99"/>
      <c r="G40" s="117" t="s">
        <v>172</v>
      </c>
      <c r="H40" s="113"/>
      <c r="I40" s="20"/>
    </row>
    <row r="41" spans="1:9" ht="30" customHeight="1">
      <c r="A41" s="99">
        <v>38</v>
      </c>
      <c r="B41" s="98" t="s">
        <v>319</v>
      </c>
      <c r="C41" s="99">
        <v>2005</v>
      </c>
      <c r="D41" s="111">
        <v>5938.18</v>
      </c>
      <c r="E41" s="113"/>
      <c r="F41" s="99"/>
      <c r="G41" s="117" t="s">
        <v>320</v>
      </c>
      <c r="H41" s="113"/>
      <c r="I41" s="20"/>
    </row>
    <row r="42" spans="1:9" ht="30" customHeight="1">
      <c r="A42" s="99">
        <v>39</v>
      </c>
      <c r="B42" s="98" t="s">
        <v>321</v>
      </c>
      <c r="C42" s="99">
        <v>2005</v>
      </c>
      <c r="D42" s="111">
        <v>5938.16</v>
      </c>
      <c r="E42" s="113"/>
      <c r="F42" s="99"/>
      <c r="G42" s="117" t="s">
        <v>181</v>
      </c>
      <c r="H42" s="113"/>
      <c r="I42" s="20"/>
    </row>
    <row r="43" spans="1:9" ht="30" customHeight="1">
      <c r="A43" s="99">
        <v>40</v>
      </c>
      <c r="B43" s="98" t="s">
        <v>322</v>
      </c>
      <c r="C43" s="99">
        <v>2005</v>
      </c>
      <c r="D43" s="111">
        <v>5938.16</v>
      </c>
      <c r="E43" s="113"/>
      <c r="F43" s="99"/>
      <c r="G43" s="117" t="s">
        <v>128</v>
      </c>
      <c r="H43" s="113"/>
      <c r="I43" s="20"/>
    </row>
    <row r="44" spans="1:9" ht="30" customHeight="1">
      <c r="A44" s="99">
        <v>41</v>
      </c>
      <c r="B44" s="98" t="s">
        <v>322</v>
      </c>
      <c r="C44" s="99">
        <v>2005</v>
      </c>
      <c r="D44" s="111">
        <v>5938.16</v>
      </c>
      <c r="E44" s="113"/>
      <c r="F44" s="99"/>
      <c r="G44" s="117" t="s">
        <v>128</v>
      </c>
      <c r="H44" s="113"/>
      <c r="I44" s="20"/>
    </row>
    <row r="45" spans="1:9" ht="30" customHeight="1">
      <c r="A45" s="99">
        <v>42</v>
      </c>
      <c r="B45" s="98" t="s">
        <v>323</v>
      </c>
      <c r="C45" s="99">
        <v>2005</v>
      </c>
      <c r="D45" s="111">
        <v>5938.16</v>
      </c>
      <c r="E45" s="113"/>
      <c r="F45" s="99"/>
      <c r="G45" s="117" t="s">
        <v>134</v>
      </c>
      <c r="H45" s="113"/>
      <c r="I45" s="20"/>
    </row>
    <row r="46" spans="1:9" ht="30" customHeight="1">
      <c r="A46" s="99">
        <v>43</v>
      </c>
      <c r="B46" s="98" t="s">
        <v>324</v>
      </c>
      <c r="C46" s="99">
        <v>2005</v>
      </c>
      <c r="D46" s="111">
        <v>5938.16</v>
      </c>
      <c r="E46" s="113"/>
      <c r="F46" s="99"/>
      <c r="G46" s="117" t="s">
        <v>134</v>
      </c>
      <c r="H46" s="113"/>
      <c r="I46" s="20"/>
    </row>
    <row r="47" spans="1:9" ht="30" customHeight="1">
      <c r="A47" s="99">
        <v>44</v>
      </c>
      <c r="B47" s="98" t="s">
        <v>324</v>
      </c>
      <c r="C47" s="99">
        <v>2005</v>
      </c>
      <c r="D47" s="111">
        <v>5938.16</v>
      </c>
      <c r="E47" s="113"/>
      <c r="F47" s="99"/>
      <c r="G47" s="117" t="s">
        <v>134</v>
      </c>
      <c r="H47" s="113"/>
      <c r="I47" s="20"/>
    </row>
    <row r="48" spans="1:9" ht="30" customHeight="1">
      <c r="A48" s="99">
        <v>45</v>
      </c>
      <c r="B48" s="98" t="s">
        <v>325</v>
      </c>
      <c r="C48" s="99">
        <v>2005</v>
      </c>
      <c r="D48" s="111">
        <v>5938.16</v>
      </c>
      <c r="E48" s="113"/>
      <c r="F48" s="99"/>
      <c r="G48" s="117" t="s">
        <v>133</v>
      </c>
      <c r="H48" s="113"/>
      <c r="I48" s="20"/>
    </row>
    <row r="49" spans="1:9" ht="35.25" customHeight="1">
      <c r="A49" s="99">
        <v>46</v>
      </c>
      <c r="B49" s="98" t="s">
        <v>326</v>
      </c>
      <c r="C49" s="99">
        <v>2005</v>
      </c>
      <c r="D49" s="111">
        <v>5938.16</v>
      </c>
      <c r="E49" s="113"/>
      <c r="F49" s="99"/>
      <c r="G49" s="117" t="s">
        <v>134</v>
      </c>
      <c r="H49" s="113"/>
      <c r="I49" s="20"/>
    </row>
    <row r="50" spans="1:9" ht="37.5" customHeight="1">
      <c r="A50" s="99">
        <v>47</v>
      </c>
      <c r="B50" s="98" t="s">
        <v>326</v>
      </c>
      <c r="C50" s="99">
        <v>2005</v>
      </c>
      <c r="D50" s="111">
        <v>5938.16</v>
      </c>
      <c r="E50" s="113"/>
      <c r="F50" s="99"/>
      <c r="G50" s="117" t="s">
        <v>134</v>
      </c>
      <c r="H50" s="113"/>
      <c r="I50" s="20"/>
    </row>
    <row r="51" spans="1:9" ht="30" customHeight="1">
      <c r="A51" s="99">
        <v>48</v>
      </c>
      <c r="B51" s="98" t="s">
        <v>173</v>
      </c>
      <c r="C51" s="99">
        <v>2013</v>
      </c>
      <c r="D51" s="111">
        <v>35424</v>
      </c>
      <c r="E51" s="113"/>
      <c r="F51" s="99"/>
      <c r="G51" s="117" t="s">
        <v>174</v>
      </c>
      <c r="H51" s="113"/>
      <c r="I51" s="20"/>
    </row>
    <row r="52" spans="1:9" ht="30" customHeight="1">
      <c r="A52" s="99">
        <v>49</v>
      </c>
      <c r="B52" s="98" t="s">
        <v>175</v>
      </c>
      <c r="C52" s="99">
        <v>2011</v>
      </c>
      <c r="D52" s="111">
        <v>3783.75</v>
      </c>
      <c r="E52" s="113"/>
      <c r="F52" s="99"/>
      <c r="G52" s="117" t="s">
        <v>176</v>
      </c>
      <c r="H52" s="113"/>
      <c r="I52" s="20"/>
    </row>
    <row r="53" spans="1:9" ht="30" customHeight="1">
      <c r="A53" s="99">
        <v>50</v>
      </c>
      <c r="B53" s="98" t="s">
        <v>177</v>
      </c>
      <c r="C53" s="99">
        <v>2011</v>
      </c>
      <c r="D53" s="111">
        <v>3783.75</v>
      </c>
      <c r="E53" s="113"/>
      <c r="F53" s="99"/>
      <c r="G53" s="117" t="s">
        <v>178</v>
      </c>
      <c r="H53" s="113"/>
      <c r="I53" s="20"/>
    </row>
    <row r="54" spans="1:9" ht="30" customHeight="1">
      <c r="A54" s="99">
        <v>51</v>
      </c>
      <c r="B54" s="98" t="s">
        <v>179</v>
      </c>
      <c r="C54" s="99">
        <v>2011</v>
      </c>
      <c r="D54" s="111">
        <v>4944.6</v>
      </c>
      <c r="E54" s="113"/>
      <c r="F54" s="99"/>
      <c r="G54" s="117" t="s">
        <v>120</v>
      </c>
      <c r="H54" s="113"/>
      <c r="I54" s="20"/>
    </row>
    <row r="55" spans="1:9" ht="30" customHeight="1">
      <c r="A55" s="99">
        <v>52</v>
      </c>
      <c r="B55" s="98" t="s">
        <v>180</v>
      </c>
      <c r="C55" s="99">
        <v>2011</v>
      </c>
      <c r="D55" s="111">
        <v>35424</v>
      </c>
      <c r="E55" s="113"/>
      <c r="F55" s="99"/>
      <c r="G55" s="117" t="s">
        <v>181</v>
      </c>
      <c r="H55" s="113"/>
      <c r="I55" s="20"/>
    </row>
    <row r="56" spans="1:9" ht="30" customHeight="1">
      <c r="A56" s="99">
        <v>53</v>
      </c>
      <c r="B56" s="98" t="s">
        <v>182</v>
      </c>
      <c r="C56" s="99">
        <v>2011</v>
      </c>
      <c r="D56" s="111">
        <v>4944.6</v>
      </c>
      <c r="E56" s="113"/>
      <c r="F56" s="99"/>
      <c r="G56" s="117" t="s">
        <v>183</v>
      </c>
      <c r="H56" s="113"/>
      <c r="I56" s="20"/>
    </row>
    <row r="57" spans="1:9" ht="30" customHeight="1">
      <c r="A57" s="99">
        <v>54</v>
      </c>
      <c r="B57" s="98" t="s">
        <v>184</v>
      </c>
      <c r="C57" s="99">
        <v>2011</v>
      </c>
      <c r="D57" s="111">
        <v>4944.6</v>
      </c>
      <c r="E57" s="113"/>
      <c r="F57" s="99"/>
      <c r="G57" s="117" t="s">
        <v>185</v>
      </c>
      <c r="H57" s="113"/>
      <c r="I57" s="20"/>
    </row>
    <row r="58" spans="1:9" ht="30" customHeight="1">
      <c r="A58" s="99">
        <v>55</v>
      </c>
      <c r="B58" s="98" t="s">
        <v>186</v>
      </c>
      <c r="C58" s="99">
        <v>2011</v>
      </c>
      <c r="D58" s="111">
        <v>11234.83</v>
      </c>
      <c r="E58" s="113"/>
      <c r="F58" s="99"/>
      <c r="G58" s="117" t="s">
        <v>187</v>
      </c>
      <c r="H58" s="113"/>
      <c r="I58" s="20"/>
    </row>
    <row r="59" spans="1:9" ht="30" customHeight="1">
      <c r="A59" s="99">
        <v>56</v>
      </c>
      <c r="B59" s="98" t="s">
        <v>188</v>
      </c>
      <c r="C59" s="99">
        <v>2011</v>
      </c>
      <c r="D59" s="111">
        <v>11234.82</v>
      </c>
      <c r="E59" s="113"/>
      <c r="F59" s="99"/>
      <c r="G59" s="117" t="s">
        <v>189</v>
      </c>
      <c r="H59" s="113"/>
      <c r="I59" s="20"/>
    </row>
    <row r="60" spans="1:9" ht="30" customHeight="1">
      <c r="A60" s="99">
        <v>57</v>
      </c>
      <c r="B60" s="98" t="s">
        <v>190</v>
      </c>
      <c r="C60" s="99">
        <v>2009</v>
      </c>
      <c r="D60" s="111">
        <v>4620</v>
      </c>
      <c r="E60" s="113"/>
      <c r="F60" s="99"/>
      <c r="G60" s="117" t="s">
        <v>122</v>
      </c>
      <c r="H60" s="113"/>
      <c r="I60" s="20"/>
    </row>
    <row r="61" spans="1:9" ht="30" customHeight="1">
      <c r="A61" s="99">
        <v>58</v>
      </c>
      <c r="B61" s="98" t="s">
        <v>191</v>
      </c>
      <c r="C61" s="99">
        <v>2009</v>
      </c>
      <c r="D61" s="111">
        <v>4620</v>
      </c>
      <c r="E61" s="113"/>
      <c r="F61" s="99"/>
      <c r="G61" s="117" t="s">
        <v>132</v>
      </c>
      <c r="H61" s="113"/>
      <c r="I61" s="20"/>
    </row>
    <row r="62" spans="1:9" ht="30" customHeight="1">
      <c r="A62" s="99">
        <v>59</v>
      </c>
      <c r="B62" s="98" t="s">
        <v>192</v>
      </c>
      <c r="C62" s="99">
        <v>2009</v>
      </c>
      <c r="D62" s="111">
        <v>4620</v>
      </c>
      <c r="E62" s="113"/>
      <c r="F62" s="99"/>
      <c r="G62" s="117" t="s">
        <v>131</v>
      </c>
      <c r="H62" s="113"/>
      <c r="I62" s="20"/>
    </row>
    <row r="63" spans="1:9" ht="30" customHeight="1">
      <c r="A63" s="99">
        <v>60</v>
      </c>
      <c r="B63" s="98" t="s">
        <v>193</v>
      </c>
      <c r="C63" s="99">
        <v>2012</v>
      </c>
      <c r="D63" s="111">
        <v>3567</v>
      </c>
      <c r="E63" s="113"/>
      <c r="F63" s="99"/>
      <c r="G63" s="117" t="s">
        <v>194</v>
      </c>
      <c r="H63" s="113"/>
      <c r="I63" s="20"/>
    </row>
    <row r="64" spans="1:9" ht="37.5" customHeight="1">
      <c r="A64" s="99">
        <v>61</v>
      </c>
      <c r="B64" s="98" t="s">
        <v>195</v>
      </c>
      <c r="C64" s="99">
        <v>2012</v>
      </c>
      <c r="D64" s="111">
        <v>3567</v>
      </c>
      <c r="E64" s="113"/>
      <c r="F64" s="99"/>
      <c r="G64" s="117" t="s">
        <v>196</v>
      </c>
      <c r="H64" s="113"/>
      <c r="I64" s="20"/>
    </row>
    <row r="65" spans="1:9" ht="30" customHeight="1">
      <c r="A65" s="99">
        <v>62</v>
      </c>
      <c r="B65" s="98" t="s">
        <v>197</v>
      </c>
      <c r="C65" s="99">
        <v>2012</v>
      </c>
      <c r="D65" s="111">
        <v>38142.96</v>
      </c>
      <c r="E65" s="113"/>
      <c r="F65" s="99"/>
      <c r="G65" s="117" t="s">
        <v>119</v>
      </c>
      <c r="H65" s="113"/>
      <c r="I65" s="20"/>
    </row>
    <row r="66" spans="1:9" ht="30" customHeight="1">
      <c r="A66" s="99">
        <v>63</v>
      </c>
      <c r="B66" s="98" t="s">
        <v>327</v>
      </c>
      <c r="C66" s="99">
        <v>2006</v>
      </c>
      <c r="D66" s="111">
        <v>157605.32</v>
      </c>
      <c r="E66" s="113"/>
      <c r="F66" s="99"/>
      <c r="G66" s="117" t="s">
        <v>198</v>
      </c>
      <c r="H66" s="113"/>
      <c r="I66" s="20"/>
    </row>
    <row r="67" spans="1:9" ht="30" customHeight="1">
      <c r="A67" s="99">
        <v>64</v>
      </c>
      <c r="B67" s="98" t="s">
        <v>199</v>
      </c>
      <c r="C67" s="99">
        <v>2013</v>
      </c>
      <c r="D67" s="111">
        <v>38494.57</v>
      </c>
      <c r="E67" s="113"/>
      <c r="F67" s="99"/>
      <c r="G67" s="117" t="s">
        <v>118</v>
      </c>
      <c r="H67" s="113"/>
      <c r="I67" s="20"/>
    </row>
    <row r="68" spans="1:9" ht="30" customHeight="1">
      <c r="A68" s="99">
        <v>65</v>
      </c>
      <c r="B68" s="98" t="s">
        <v>225</v>
      </c>
      <c r="C68" s="99"/>
      <c r="D68" s="111">
        <v>57900</v>
      </c>
      <c r="E68" s="113"/>
      <c r="F68" s="99">
        <v>255.21</v>
      </c>
      <c r="G68" s="117" t="s">
        <v>233</v>
      </c>
      <c r="H68" s="146" t="s">
        <v>234</v>
      </c>
      <c r="I68" s="20"/>
    </row>
    <row r="69" spans="1:9" ht="30" customHeight="1">
      <c r="A69" s="99">
        <v>66</v>
      </c>
      <c r="B69" s="98" t="s">
        <v>226</v>
      </c>
      <c r="C69" s="99"/>
      <c r="D69" s="111">
        <v>65817.56</v>
      </c>
      <c r="E69" s="113"/>
      <c r="F69" s="99">
        <v>86.34</v>
      </c>
      <c r="G69" s="117" t="s">
        <v>233</v>
      </c>
      <c r="H69" s="113"/>
      <c r="I69" s="20"/>
    </row>
    <row r="70" spans="1:9" ht="30" customHeight="1">
      <c r="A70" s="99">
        <v>67</v>
      </c>
      <c r="B70" s="98" t="s">
        <v>227</v>
      </c>
      <c r="C70" s="99"/>
      <c r="D70" s="111">
        <v>20500</v>
      </c>
      <c r="E70" s="113"/>
      <c r="F70" s="99">
        <v>41.15</v>
      </c>
      <c r="G70" s="117" t="s">
        <v>233</v>
      </c>
      <c r="H70" s="113"/>
      <c r="I70" s="20"/>
    </row>
    <row r="71" spans="1:9" ht="30" customHeight="1">
      <c r="A71" s="99">
        <v>68</v>
      </c>
      <c r="B71" s="98" t="s">
        <v>228</v>
      </c>
      <c r="C71" s="99"/>
      <c r="D71" s="111">
        <v>64400</v>
      </c>
      <c r="E71" s="113"/>
      <c r="F71" s="99">
        <v>59.03</v>
      </c>
      <c r="G71" s="117" t="s">
        <v>233</v>
      </c>
      <c r="H71" s="113"/>
      <c r="I71" s="20"/>
    </row>
    <row r="72" spans="1:9" ht="30" customHeight="1">
      <c r="A72" s="99">
        <v>69</v>
      </c>
      <c r="B72" s="98" t="s">
        <v>229</v>
      </c>
      <c r="C72" s="99"/>
      <c r="D72" s="111">
        <v>116579.46</v>
      </c>
      <c r="E72" s="113"/>
      <c r="F72" s="118">
        <v>158.3</v>
      </c>
      <c r="G72" s="117" t="s">
        <v>233</v>
      </c>
      <c r="H72" s="146" t="s">
        <v>235</v>
      </c>
      <c r="I72" s="20"/>
    </row>
    <row r="73" spans="1:9" ht="30" customHeight="1">
      <c r="A73" s="99">
        <v>70</v>
      </c>
      <c r="B73" s="98" t="s">
        <v>230</v>
      </c>
      <c r="C73" s="99"/>
      <c r="D73" s="111">
        <v>91845.06</v>
      </c>
      <c r="E73" s="113"/>
      <c r="F73" s="99">
        <v>110.19</v>
      </c>
      <c r="G73" s="117" t="s">
        <v>233</v>
      </c>
      <c r="H73" s="113"/>
      <c r="I73" s="20"/>
    </row>
    <row r="74" spans="1:9" ht="30" customHeight="1">
      <c r="A74" s="99">
        <v>71</v>
      </c>
      <c r="B74" s="98" t="s">
        <v>328</v>
      </c>
      <c r="C74" s="99"/>
      <c r="D74" s="111">
        <v>145532.18</v>
      </c>
      <c r="E74" s="113"/>
      <c r="F74" s="99"/>
      <c r="G74" s="117" t="s">
        <v>122</v>
      </c>
      <c r="H74" s="113"/>
      <c r="I74" s="20"/>
    </row>
    <row r="75" spans="1:9" ht="30" customHeight="1">
      <c r="A75" s="99">
        <v>72</v>
      </c>
      <c r="B75" s="98" t="s">
        <v>231</v>
      </c>
      <c r="C75" s="99"/>
      <c r="D75" s="111">
        <v>93750</v>
      </c>
      <c r="E75" s="113"/>
      <c r="F75" s="99"/>
      <c r="G75" s="117" t="s">
        <v>233</v>
      </c>
      <c r="H75" s="113"/>
      <c r="I75" s="20"/>
    </row>
    <row r="76" spans="1:9" ht="30" customHeight="1">
      <c r="A76" s="99">
        <v>73</v>
      </c>
      <c r="B76" s="98" t="s">
        <v>232</v>
      </c>
      <c r="C76" s="99"/>
      <c r="D76" s="111">
        <v>55050</v>
      </c>
      <c r="E76" s="113"/>
      <c r="F76" s="99"/>
      <c r="G76" s="117" t="s">
        <v>172</v>
      </c>
      <c r="H76" s="113"/>
      <c r="I76" s="20"/>
    </row>
    <row r="77" spans="1:9" ht="30" customHeight="1">
      <c r="A77" s="99">
        <v>74</v>
      </c>
      <c r="B77" s="98" t="s">
        <v>200</v>
      </c>
      <c r="C77" s="99">
        <v>2012</v>
      </c>
      <c r="D77" s="111">
        <v>75811.74</v>
      </c>
      <c r="E77" s="113"/>
      <c r="F77" s="99"/>
      <c r="G77" s="117" t="s">
        <v>201</v>
      </c>
      <c r="H77" s="113"/>
      <c r="I77" s="20"/>
    </row>
    <row r="78" spans="1:9" ht="30" customHeight="1">
      <c r="A78" s="99">
        <v>75</v>
      </c>
      <c r="B78" s="98" t="s">
        <v>236</v>
      </c>
      <c r="C78" s="99">
        <v>2014</v>
      </c>
      <c r="D78" s="111">
        <v>27075.04</v>
      </c>
      <c r="E78" s="113"/>
      <c r="F78" s="99"/>
      <c r="G78" s="117" t="s">
        <v>128</v>
      </c>
      <c r="H78" s="113"/>
      <c r="I78" s="20"/>
    </row>
    <row r="79" spans="1:9" ht="30" customHeight="1">
      <c r="A79" s="99">
        <v>76</v>
      </c>
      <c r="B79" s="98" t="s">
        <v>237</v>
      </c>
      <c r="C79" s="99">
        <v>2014</v>
      </c>
      <c r="D79" s="111">
        <v>115423.81</v>
      </c>
      <c r="E79" s="113"/>
      <c r="F79" s="99"/>
      <c r="G79" s="117" t="s">
        <v>130</v>
      </c>
      <c r="H79" s="113"/>
      <c r="I79" s="20"/>
    </row>
    <row r="80" spans="1:9" ht="30" customHeight="1">
      <c r="A80" s="99">
        <v>77</v>
      </c>
      <c r="B80" s="98" t="s">
        <v>238</v>
      </c>
      <c r="C80" s="99">
        <v>2012</v>
      </c>
      <c r="D80" s="111">
        <v>35608.27</v>
      </c>
      <c r="E80" s="113"/>
      <c r="F80" s="99"/>
      <c r="G80" s="117" t="s">
        <v>133</v>
      </c>
      <c r="H80" s="113"/>
      <c r="I80" s="20"/>
    </row>
    <row r="81" spans="1:9" ht="30" customHeight="1">
      <c r="A81" s="99">
        <v>78</v>
      </c>
      <c r="B81" s="98" t="s">
        <v>239</v>
      </c>
      <c r="C81" s="99">
        <v>2014</v>
      </c>
      <c r="D81" s="111">
        <v>33818.97</v>
      </c>
      <c r="E81" s="113"/>
      <c r="F81" s="99"/>
      <c r="G81" s="117" t="s">
        <v>129</v>
      </c>
      <c r="H81" s="113"/>
      <c r="I81" s="20"/>
    </row>
    <row r="82" spans="1:9" ht="30" customHeight="1">
      <c r="A82" s="99">
        <v>79</v>
      </c>
      <c r="B82" s="98" t="s">
        <v>240</v>
      </c>
      <c r="C82" s="99">
        <v>2011</v>
      </c>
      <c r="D82" s="111">
        <v>18463.5</v>
      </c>
      <c r="E82" s="113"/>
      <c r="F82" s="99"/>
      <c r="G82" s="119" t="s">
        <v>241</v>
      </c>
      <c r="H82" s="113"/>
      <c r="I82" s="20"/>
    </row>
    <row r="83" spans="1:9" ht="30" customHeight="1">
      <c r="A83" s="99">
        <v>80</v>
      </c>
      <c r="B83" s="98" t="s">
        <v>329</v>
      </c>
      <c r="C83" s="120">
        <v>2015</v>
      </c>
      <c r="D83" s="111">
        <v>27455.51</v>
      </c>
      <c r="E83" s="113"/>
      <c r="F83" s="99"/>
      <c r="G83" s="119" t="s">
        <v>135</v>
      </c>
      <c r="H83" s="113"/>
      <c r="I83" s="20"/>
    </row>
    <row r="84" spans="1:9" ht="30" customHeight="1">
      <c r="A84" s="99">
        <v>81</v>
      </c>
      <c r="B84" s="98" t="s">
        <v>330</v>
      </c>
      <c r="C84" s="120">
        <v>2015</v>
      </c>
      <c r="D84" s="111">
        <v>19143.98</v>
      </c>
      <c r="E84" s="113"/>
      <c r="F84" s="99"/>
      <c r="G84" s="119" t="s">
        <v>135</v>
      </c>
      <c r="H84" s="113"/>
      <c r="I84" s="20"/>
    </row>
    <row r="85" spans="1:9" ht="30" customHeight="1">
      <c r="A85" s="99">
        <v>82</v>
      </c>
      <c r="B85" s="86" t="s">
        <v>331</v>
      </c>
      <c r="C85" s="120">
        <v>2011</v>
      </c>
      <c r="D85" s="111">
        <v>35360.72</v>
      </c>
      <c r="E85" s="86"/>
      <c r="F85" s="86"/>
      <c r="G85" s="86" t="s">
        <v>135</v>
      </c>
      <c r="H85" s="113"/>
      <c r="I85" s="20"/>
    </row>
    <row r="86" spans="1:9" ht="30" customHeight="1">
      <c r="A86" s="99">
        <v>83</v>
      </c>
      <c r="B86" s="86" t="s">
        <v>332</v>
      </c>
      <c r="C86" s="120" t="s">
        <v>333</v>
      </c>
      <c r="D86" s="111">
        <v>47576.66</v>
      </c>
      <c r="E86" s="86"/>
      <c r="F86" s="86"/>
      <c r="G86" s="121" t="b">
        <f>TRUE</f>
        <v>1</v>
      </c>
      <c r="H86" s="113"/>
      <c r="I86" s="20"/>
    </row>
    <row r="87" spans="1:9" ht="30" customHeight="1">
      <c r="A87" s="99">
        <v>84</v>
      </c>
      <c r="B87" s="86" t="s">
        <v>334</v>
      </c>
      <c r="C87" s="120">
        <v>2017</v>
      </c>
      <c r="D87" s="111">
        <v>58882.76</v>
      </c>
      <c r="E87" s="86"/>
      <c r="F87" s="86"/>
      <c r="G87" s="86" t="s">
        <v>170</v>
      </c>
      <c r="H87" s="113"/>
      <c r="I87" s="20"/>
    </row>
    <row r="88" spans="1:9" ht="30" customHeight="1">
      <c r="A88" s="99">
        <v>85</v>
      </c>
      <c r="B88" s="86" t="s">
        <v>335</v>
      </c>
      <c r="C88" s="120">
        <v>2011</v>
      </c>
      <c r="D88" s="111">
        <v>45390.97</v>
      </c>
      <c r="E88" s="86"/>
      <c r="F88" s="86"/>
      <c r="G88" s="86" t="s">
        <v>336</v>
      </c>
      <c r="H88" s="113"/>
      <c r="I88" s="20"/>
    </row>
    <row r="89" spans="1:9" ht="30" customHeight="1">
      <c r="A89" s="99">
        <v>86</v>
      </c>
      <c r="B89" s="86" t="s">
        <v>337</v>
      </c>
      <c r="C89" s="120">
        <v>2002</v>
      </c>
      <c r="D89" s="111">
        <v>43374.44</v>
      </c>
      <c r="E89" s="86"/>
      <c r="F89" s="86"/>
      <c r="G89" s="86" t="s">
        <v>135</v>
      </c>
      <c r="H89" s="113"/>
      <c r="I89" s="20"/>
    </row>
    <row r="90" spans="1:9" ht="30" customHeight="1">
      <c r="A90" s="99">
        <v>87</v>
      </c>
      <c r="B90" s="86" t="s">
        <v>338</v>
      </c>
      <c r="C90" s="120">
        <v>1998</v>
      </c>
      <c r="D90" s="111">
        <v>129668.78</v>
      </c>
      <c r="E90" s="86"/>
      <c r="F90" s="86"/>
      <c r="G90" s="86" t="s">
        <v>128</v>
      </c>
      <c r="H90" s="113"/>
      <c r="I90" s="20"/>
    </row>
    <row r="91" spans="1:9" ht="30" customHeight="1">
      <c r="A91" s="99">
        <v>88</v>
      </c>
      <c r="B91" s="86" t="s">
        <v>339</v>
      </c>
      <c r="C91" s="120">
        <v>1996</v>
      </c>
      <c r="D91" s="111">
        <v>33776.55</v>
      </c>
      <c r="E91" s="86"/>
      <c r="F91" s="86"/>
      <c r="G91" s="86" t="s">
        <v>340</v>
      </c>
      <c r="H91" s="113"/>
      <c r="I91" s="20"/>
    </row>
    <row r="92" spans="1:9" ht="30" customHeight="1">
      <c r="A92" s="99">
        <v>89</v>
      </c>
      <c r="B92" s="86" t="s">
        <v>341</v>
      </c>
      <c r="C92" s="120">
        <v>2000</v>
      </c>
      <c r="D92" s="111">
        <v>144402.19</v>
      </c>
      <c r="E92" s="86"/>
      <c r="F92" s="86"/>
      <c r="G92" s="86" t="s">
        <v>135</v>
      </c>
      <c r="H92" s="113"/>
      <c r="I92" s="20"/>
    </row>
    <row r="93" spans="1:9" ht="30" customHeight="1">
      <c r="A93" s="99">
        <v>90</v>
      </c>
      <c r="B93" s="86" t="s">
        <v>342</v>
      </c>
      <c r="C93" s="120">
        <v>2009</v>
      </c>
      <c r="D93" s="111">
        <v>26992.83</v>
      </c>
      <c r="E93" s="86"/>
      <c r="F93" s="86"/>
      <c r="G93" s="86" t="s">
        <v>130</v>
      </c>
      <c r="H93" s="113"/>
      <c r="I93" s="20"/>
    </row>
    <row r="94" spans="1:9" ht="30" customHeight="1">
      <c r="A94" s="99">
        <v>91</v>
      </c>
      <c r="B94" s="86" t="s">
        <v>343</v>
      </c>
      <c r="C94" s="120">
        <v>2013</v>
      </c>
      <c r="D94" s="111">
        <v>28587.44</v>
      </c>
      <c r="E94" s="86"/>
      <c r="F94" s="86"/>
      <c r="G94" s="86" t="s">
        <v>133</v>
      </c>
      <c r="H94" s="113"/>
      <c r="I94" s="20"/>
    </row>
    <row r="95" spans="1:9" ht="30" customHeight="1">
      <c r="A95" s="99">
        <v>92</v>
      </c>
      <c r="B95" s="86" t="s">
        <v>886</v>
      </c>
      <c r="C95" s="120"/>
      <c r="D95" s="111">
        <v>2130</v>
      </c>
      <c r="E95" s="86"/>
      <c r="F95" s="87">
        <v>15</v>
      </c>
      <c r="G95" s="86" t="s">
        <v>134</v>
      </c>
      <c r="H95" s="113"/>
      <c r="I95" s="20"/>
    </row>
    <row r="96" spans="1:9" ht="30" customHeight="1">
      <c r="A96" s="99">
        <v>93</v>
      </c>
      <c r="B96" s="86" t="s">
        <v>887</v>
      </c>
      <c r="C96" s="120"/>
      <c r="D96" s="111">
        <v>6630</v>
      </c>
      <c r="E96" s="86"/>
      <c r="F96" s="87">
        <v>60</v>
      </c>
      <c r="G96" s="86" t="s">
        <v>134</v>
      </c>
      <c r="H96" s="113"/>
      <c r="I96" s="20"/>
    </row>
    <row r="97" spans="1:9" ht="30" customHeight="1">
      <c r="A97" s="99">
        <v>94</v>
      </c>
      <c r="B97" s="86" t="s">
        <v>888</v>
      </c>
      <c r="C97" s="120"/>
      <c r="D97" s="111">
        <v>8240</v>
      </c>
      <c r="E97" s="86"/>
      <c r="F97" s="87">
        <v>58</v>
      </c>
      <c r="G97" s="86" t="s">
        <v>134</v>
      </c>
      <c r="H97" s="113"/>
      <c r="I97" s="20"/>
    </row>
    <row r="98" spans="1:9" ht="30" customHeight="1">
      <c r="A98" s="99">
        <v>95</v>
      </c>
      <c r="B98" s="86" t="s">
        <v>280</v>
      </c>
      <c r="C98" s="120"/>
      <c r="D98" s="111">
        <v>102500</v>
      </c>
      <c r="E98" s="86"/>
      <c r="F98" s="86"/>
      <c r="G98" s="86" t="s">
        <v>134</v>
      </c>
      <c r="H98" s="113"/>
      <c r="I98" s="20"/>
    </row>
    <row r="99" spans="1:9" ht="30" customHeight="1">
      <c r="A99" s="99">
        <v>96</v>
      </c>
      <c r="B99" s="86" t="s">
        <v>281</v>
      </c>
      <c r="C99" s="120"/>
      <c r="D99" s="111">
        <v>24000</v>
      </c>
      <c r="E99" s="86"/>
      <c r="F99" s="86"/>
      <c r="G99" s="86" t="s">
        <v>118</v>
      </c>
      <c r="H99" s="113"/>
      <c r="I99" s="20"/>
    </row>
    <row r="100" spans="1:9" ht="43.5" customHeight="1">
      <c r="A100" s="99">
        <v>97</v>
      </c>
      <c r="B100" s="86" t="s">
        <v>812</v>
      </c>
      <c r="C100" s="120">
        <v>2015</v>
      </c>
      <c r="D100" s="111">
        <v>3923.7</v>
      </c>
      <c r="E100" s="86"/>
      <c r="F100" s="86"/>
      <c r="G100" s="86" t="s">
        <v>135</v>
      </c>
      <c r="H100" s="113"/>
      <c r="I100" s="20"/>
    </row>
    <row r="101" spans="1:9" ht="30" customHeight="1">
      <c r="A101" s="99">
        <v>98</v>
      </c>
      <c r="B101" s="86" t="s">
        <v>344</v>
      </c>
      <c r="C101" s="120">
        <v>2015</v>
      </c>
      <c r="D101" s="111">
        <v>23499.08</v>
      </c>
      <c r="E101" s="86"/>
      <c r="F101" s="86"/>
      <c r="G101" s="86" t="s">
        <v>345</v>
      </c>
      <c r="H101" s="113"/>
      <c r="I101" s="20"/>
    </row>
    <row r="102" spans="1:9" ht="36" customHeight="1">
      <c r="A102" s="99">
        <v>99</v>
      </c>
      <c r="B102" s="86" t="s">
        <v>346</v>
      </c>
      <c r="C102" s="120">
        <v>2016</v>
      </c>
      <c r="D102" s="111">
        <v>4920</v>
      </c>
      <c r="E102" s="86"/>
      <c r="F102" s="86"/>
      <c r="G102" s="86" t="s">
        <v>135</v>
      </c>
      <c r="H102" s="113"/>
      <c r="I102" s="20"/>
    </row>
    <row r="103" spans="1:9" ht="41.25" customHeight="1">
      <c r="A103" s="99">
        <v>100</v>
      </c>
      <c r="B103" s="86" t="s">
        <v>813</v>
      </c>
      <c r="C103" s="120">
        <v>2015</v>
      </c>
      <c r="D103" s="111">
        <v>3923.7</v>
      </c>
      <c r="E103" s="86"/>
      <c r="F103" s="86"/>
      <c r="G103" s="86" t="s">
        <v>135</v>
      </c>
      <c r="H103" s="113"/>
      <c r="I103" s="20"/>
    </row>
    <row r="104" spans="1:9" ht="30" customHeight="1">
      <c r="A104" s="99">
        <v>101</v>
      </c>
      <c r="B104" s="86" t="s">
        <v>282</v>
      </c>
      <c r="C104" s="120">
        <v>2015</v>
      </c>
      <c r="D104" s="111">
        <v>3982</v>
      </c>
      <c r="E104" s="86"/>
      <c r="F104" s="86"/>
      <c r="G104" s="86" t="s">
        <v>134</v>
      </c>
      <c r="H104" s="113"/>
      <c r="I104" s="20"/>
    </row>
    <row r="105" spans="1:9" ht="30" customHeight="1">
      <c r="A105" s="99">
        <v>102</v>
      </c>
      <c r="B105" s="86" t="s">
        <v>282</v>
      </c>
      <c r="C105" s="120">
        <v>2015</v>
      </c>
      <c r="D105" s="111">
        <v>3982</v>
      </c>
      <c r="E105" s="86"/>
      <c r="F105" s="86"/>
      <c r="G105" s="86" t="s">
        <v>134</v>
      </c>
      <c r="H105" s="113"/>
      <c r="I105" s="20"/>
    </row>
    <row r="106" spans="1:9" ht="30" customHeight="1">
      <c r="A106" s="99">
        <v>103</v>
      </c>
      <c r="B106" s="86" t="s">
        <v>283</v>
      </c>
      <c r="C106" s="120">
        <v>2015</v>
      </c>
      <c r="D106" s="111">
        <v>3982</v>
      </c>
      <c r="E106" s="86"/>
      <c r="F106" s="86"/>
      <c r="G106" s="86" t="s">
        <v>134</v>
      </c>
      <c r="H106" s="113"/>
      <c r="I106" s="20"/>
    </row>
    <row r="107" spans="1:9" ht="30" customHeight="1">
      <c r="A107" s="99">
        <v>104</v>
      </c>
      <c r="B107" s="86" t="s">
        <v>283</v>
      </c>
      <c r="C107" s="120">
        <v>2015</v>
      </c>
      <c r="D107" s="111">
        <v>3982</v>
      </c>
      <c r="E107" s="86"/>
      <c r="F107" s="86"/>
      <c r="G107" s="86" t="s">
        <v>134</v>
      </c>
      <c r="H107" s="113"/>
      <c r="I107" s="20"/>
    </row>
    <row r="108" spans="1:9" ht="30" customHeight="1">
      <c r="A108" s="99">
        <v>105</v>
      </c>
      <c r="B108" s="86" t="s">
        <v>283</v>
      </c>
      <c r="C108" s="120">
        <v>2015</v>
      </c>
      <c r="D108" s="111">
        <v>3982.01</v>
      </c>
      <c r="E108" s="86"/>
      <c r="F108" s="86"/>
      <c r="G108" s="86" t="s">
        <v>134</v>
      </c>
      <c r="H108" s="113"/>
      <c r="I108" s="20"/>
    </row>
    <row r="109" spans="1:9" ht="30" customHeight="1">
      <c r="A109" s="99">
        <v>106</v>
      </c>
      <c r="B109" s="86" t="s">
        <v>284</v>
      </c>
      <c r="C109" s="120">
        <v>2016</v>
      </c>
      <c r="D109" s="111">
        <v>3871.12</v>
      </c>
      <c r="E109" s="86"/>
      <c r="F109" s="86"/>
      <c r="G109" s="86" t="s">
        <v>134</v>
      </c>
      <c r="H109" s="113"/>
      <c r="I109" s="20"/>
    </row>
    <row r="110" spans="1:9" ht="30" customHeight="1">
      <c r="A110" s="99">
        <v>107</v>
      </c>
      <c r="B110" s="86" t="s">
        <v>284</v>
      </c>
      <c r="C110" s="120">
        <v>2016</v>
      </c>
      <c r="D110" s="111">
        <v>3871.12</v>
      </c>
      <c r="E110" s="86"/>
      <c r="F110" s="86"/>
      <c r="G110" s="86" t="s">
        <v>134</v>
      </c>
      <c r="H110" s="113"/>
      <c r="I110" s="20"/>
    </row>
    <row r="111" spans="1:9" ht="30" customHeight="1">
      <c r="A111" s="99">
        <v>108</v>
      </c>
      <c r="B111" s="86" t="s">
        <v>285</v>
      </c>
      <c r="C111" s="120">
        <v>2016</v>
      </c>
      <c r="D111" s="111">
        <v>3871.12</v>
      </c>
      <c r="E111" s="86"/>
      <c r="F111" s="86"/>
      <c r="G111" s="86" t="s">
        <v>134</v>
      </c>
      <c r="H111" s="113"/>
      <c r="I111" s="20"/>
    </row>
    <row r="112" spans="1:9" ht="30" customHeight="1">
      <c r="A112" s="99">
        <v>109</v>
      </c>
      <c r="B112" s="86" t="s">
        <v>285</v>
      </c>
      <c r="C112" s="120">
        <v>2016</v>
      </c>
      <c r="D112" s="111">
        <v>3871.12</v>
      </c>
      <c r="E112" s="86"/>
      <c r="F112" s="86"/>
      <c r="G112" s="86" t="s">
        <v>134</v>
      </c>
      <c r="H112" s="113"/>
      <c r="I112" s="20"/>
    </row>
    <row r="113" spans="1:9" ht="30" customHeight="1">
      <c r="A113" s="99">
        <v>110</v>
      </c>
      <c r="B113" s="86" t="s">
        <v>285</v>
      </c>
      <c r="C113" s="120">
        <v>2016</v>
      </c>
      <c r="D113" s="111">
        <v>3871.11</v>
      </c>
      <c r="E113" s="86"/>
      <c r="F113" s="86"/>
      <c r="G113" s="86" t="s">
        <v>134</v>
      </c>
      <c r="H113" s="113"/>
      <c r="I113" s="20"/>
    </row>
    <row r="114" spans="1:9" ht="30" customHeight="1">
      <c r="A114" s="99">
        <v>111</v>
      </c>
      <c r="B114" s="86" t="s">
        <v>347</v>
      </c>
      <c r="C114" s="120">
        <v>2017</v>
      </c>
      <c r="D114" s="111">
        <v>9902.45</v>
      </c>
      <c r="E114" s="86"/>
      <c r="F114" s="86"/>
      <c r="G114" s="86" t="s">
        <v>134</v>
      </c>
      <c r="H114" s="113"/>
      <c r="I114" s="20"/>
    </row>
    <row r="115" spans="1:9" ht="30" customHeight="1">
      <c r="A115" s="99">
        <v>112</v>
      </c>
      <c r="B115" s="86" t="s">
        <v>348</v>
      </c>
      <c r="C115" s="120">
        <v>2017</v>
      </c>
      <c r="D115" s="111">
        <v>21510.4</v>
      </c>
      <c r="E115" s="86"/>
      <c r="F115" s="86"/>
      <c r="G115" s="86" t="s">
        <v>349</v>
      </c>
      <c r="H115" s="113"/>
      <c r="I115" s="20"/>
    </row>
    <row r="116" spans="1:9" ht="30" customHeight="1">
      <c r="A116" s="99">
        <v>113</v>
      </c>
      <c r="B116" s="86" t="s">
        <v>350</v>
      </c>
      <c r="C116" s="120">
        <v>2017</v>
      </c>
      <c r="D116" s="111">
        <v>4346.57</v>
      </c>
      <c r="E116" s="86"/>
      <c r="F116" s="86"/>
      <c r="G116" s="86" t="s">
        <v>134</v>
      </c>
      <c r="H116" s="113"/>
      <c r="I116" s="20"/>
    </row>
    <row r="117" spans="1:9" ht="30" customHeight="1">
      <c r="A117" s="99">
        <v>114</v>
      </c>
      <c r="B117" s="86" t="s">
        <v>351</v>
      </c>
      <c r="C117" s="120">
        <v>2017</v>
      </c>
      <c r="D117" s="111">
        <v>5600</v>
      </c>
      <c r="E117" s="86"/>
      <c r="F117" s="86"/>
      <c r="G117" s="86" t="s">
        <v>352</v>
      </c>
      <c r="H117" s="113"/>
      <c r="I117" s="20"/>
    </row>
    <row r="118" spans="1:9" ht="30" customHeight="1">
      <c r="A118" s="99">
        <v>115</v>
      </c>
      <c r="B118" s="86" t="s">
        <v>353</v>
      </c>
      <c r="C118" s="120">
        <v>2017</v>
      </c>
      <c r="D118" s="111">
        <v>4000</v>
      </c>
      <c r="E118" s="86"/>
      <c r="F118" s="86"/>
      <c r="G118" s="86" t="s">
        <v>129</v>
      </c>
      <c r="H118" s="113"/>
      <c r="I118" s="20"/>
    </row>
    <row r="119" spans="1:9" ht="30" customHeight="1">
      <c r="A119" s="99">
        <v>116</v>
      </c>
      <c r="B119" s="86" t="s">
        <v>353</v>
      </c>
      <c r="C119" s="120">
        <v>2017</v>
      </c>
      <c r="D119" s="111">
        <v>4000</v>
      </c>
      <c r="E119" s="86"/>
      <c r="F119" s="86"/>
      <c r="G119" s="86" t="s">
        <v>129</v>
      </c>
      <c r="H119" s="113"/>
      <c r="I119" s="20"/>
    </row>
    <row r="120" spans="1:9" ht="30" customHeight="1">
      <c r="A120" s="99">
        <v>117</v>
      </c>
      <c r="B120" s="86" t="s">
        <v>354</v>
      </c>
      <c r="C120" s="120">
        <v>2017</v>
      </c>
      <c r="D120" s="111">
        <v>4000</v>
      </c>
      <c r="E120" s="86"/>
      <c r="F120" s="86"/>
      <c r="G120" s="86" t="s">
        <v>134</v>
      </c>
      <c r="H120" s="113"/>
      <c r="I120" s="20"/>
    </row>
    <row r="121" spans="1:9" ht="30" customHeight="1">
      <c r="A121" s="99">
        <v>118</v>
      </c>
      <c r="B121" s="86" t="s">
        <v>354</v>
      </c>
      <c r="C121" s="120">
        <v>2017</v>
      </c>
      <c r="D121" s="111">
        <v>4000</v>
      </c>
      <c r="E121" s="86"/>
      <c r="F121" s="86"/>
      <c r="G121" s="86" t="s">
        <v>134</v>
      </c>
      <c r="H121" s="113"/>
      <c r="I121" s="20"/>
    </row>
    <row r="122" spans="1:9" ht="30" customHeight="1">
      <c r="A122" s="99">
        <v>119</v>
      </c>
      <c r="B122" s="86" t="s">
        <v>354</v>
      </c>
      <c r="C122" s="120">
        <v>2017</v>
      </c>
      <c r="D122" s="111">
        <v>3999.98</v>
      </c>
      <c r="E122" s="86"/>
      <c r="F122" s="86"/>
      <c r="G122" s="86" t="s">
        <v>134</v>
      </c>
      <c r="H122" s="113"/>
      <c r="I122" s="20"/>
    </row>
    <row r="123" spans="1:9" ht="30" customHeight="1">
      <c r="A123" s="99">
        <v>120</v>
      </c>
      <c r="B123" s="86" t="s">
        <v>355</v>
      </c>
      <c r="C123" s="120">
        <v>2017</v>
      </c>
      <c r="D123" s="111">
        <v>496534.87</v>
      </c>
      <c r="E123" s="86"/>
      <c r="F123" s="86"/>
      <c r="G123" s="86" t="s">
        <v>356</v>
      </c>
      <c r="H123" s="113"/>
      <c r="I123" s="20"/>
    </row>
    <row r="124" spans="1:9" ht="30" customHeight="1">
      <c r="A124" s="99">
        <v>121</v>
      </c>
      <c r="B124" s="86" t="s">
        <v>357</v>
      </c>
      <c r="C124" s="120">
        <v>2016</v>
      </c>
      <c r="D124" s="111">
        <v>20936.3</v>
      </c>
      <c r="E124" s="86"/>
      <c r="F124" s="86"/>
      <c r="G124" s="86" t="s">
        <v>358</v>
      </c>
      <c r="H124" s="113"/>
      <c r="I124" s="20"/>
    </row>
    <row r="125" spans="1:9" ht="30" customHeight="1">
      <c r="A125" s="99">
        <v>122</v>
      </c>
      <c r="B125" s="86" t="s">
        <v>814</v>
      </c>
      <c r="C125" s="120">
        <v>2018</v>
      </c>
      <c r="D125" s="111">
        <v>39829.15</v>
      </c>
      <c r="E125" s="86"/>
      <c r="F125" s="86"/>
      <c r="G125" s="86" t="s">
        <v>129</v>
      </c>
      <c r="H125" s="113"/>
      <c r="I125" s="20"/>
    </row>
    <row r="126" spans="1:9" ht="30" customHeight="1">
      <c r="A126" s="99">
        <v>123</v>
      </c>
      <c r="B126" s="86" t="s">
        <v>815</v>
      </c>
      <c r="C126" s="120">
        <v>2018</v>
      </c>
      <c r="D126" s="111">
        <v>56810</v>
      </c>
      <c r="E126" s="86"/>
      <c r="F126" s="86"/>
      <c r="G126" s="86" t="s">
        <v>181</v>
      </c>
      <c r="H126" s="113"/>
      <c r="I126" s="20"/>
    </row>
    <row r="127" spans="1:9" ht="30" customHeight="1">
      <c r="A127" s="99">
        <v>124</v>
      </c>
      <c r="B127" s="86" t="s">
        <v>816</v>
      </c>
      <c r="C127" s="120">
        <v>2018</v>
      </c>
      <c r="D127" s="111">
        <v>280868.18</v>
      </c>
      <c r="E127" s="86"/>
      <c r="F127" s="86"/>
      <c r="G127" s="86" t="s">
        <v>131</v>
      </c>
      <c r="H127" s="113"/>
      <c r="I127" s="20"/>
    </row>
    <row r="128" spans="1:9" ht="30" customHeight="1">
      <c r="A128" s="99">
        <v>125</v>
      </c>
      <c r="B128" s="86" t="s">
        <v>817</v>
      </c>
      <c r="C128" s="120">
        <v>2018</v>
      </c>
      <c r="D128" s="111">
        <v>88798.77</v>
      </c>
      <c r="E128" s="86"/>
      <c r="F128" s="86"/>
      <c r="G128" s="86" t="s">
        <v>131</v>
      </c>
      <c r="H128" s="113"/>
      <c r="I128" s="20"/>
    </row>
    <row r="129" spans="1:9" ht="30" customHeight="1">
      <c r="A129" s="99">
        <v>126</v>
      </c>
      <c r="B129" s="86" t="s">
        <v>818</v>
      </c>
      <c r="C129" s="120">
        <v>2018</v>
      </c>
      <c r="D129" s="111">
        <v>86726.53</v>
      </c>
      <c r="E129" s="86"/>
      <c r="F129" s="86"/>
      <c r="G129" s="86" t="s">
        <v>819</v>
      </c>
      <c r="H129" s="113"/>
      <c r="I129" s="20"/>
    </row>
    <row r="130" spans="1:9" ht="30" customHeight="1">
      <c r="A130" s="99">
        <v>127</v>
      </c>
      <c r="B130" s="86" t="s">
        <v>820</v>
      </c>
      <c r="C130" s="120">
        <v>2018</v>
      </c>
      <c r="D130" s="111">
        <v>47809.42</v>
      </c>
      <c r="E130" s="86"/>
      <c r="F130" s="86"/>
      <c r="G130" s="86" t="s">
        <v>821</v>
      </c>
      <c r="H130" s="113"/>
      <c r="I130" s="20"/>
    </row>
    <row r="131" spans="1:9" ht="50.25" customHeight="1">
      <c r="A131" s="99">
        <v>128</v>
      </c>
      <c r="B131" s="86" t="s">
        <v>822</v>
      </c>
      <c r="C131" s="120">
        <v>2018</v>
      </c>
      <c r="D131" s="111">
        <v>95604.77</v>
      </c>
      <c r="E131" s="86"/>
      <c r="F131" s="86"/>
      <c r="G131" s="86" t="s">
        <v>823</v>
      </c>
      <c r="H131" s="113"/>
      <c r="I131" s="20"/>
    </row>
    <row r="132" spans="1:9" ht="30" customHeight="1">
      <c r="A132" s="99">
        <v>129</v>
      </c>
      <c r="B132" s="86" t="s">
        <v>824</v>
      </c>
      <c r="C132" s="120">
        <v>2018</v>
      </c>
      <c r="D132" s="111">
        <v>56457</v>
      </c>
      <c r="E132" s="86"/>
      <c r="F132" s="86"/>
      <c r="G132" s="86" t="s">
        <v>131</v>
      </c>
      <c r="H132" s="113"/>
      <c r="I132" s="20"/>
    </row>
    <row r="133" spans="1:9" ht="30" customHeight="1">
      <c r="A133" s="99">
        <v>130</v>
      </c>
      <c r="B133" s="86" t="s">
        <v>825</v>
      </c>
      <c r="C133" s="120">
        <v>2018</v>
      </c>
      <c r="D133" s="111">
        <v>23100</v>
      </c>
      <c r="E133" s="86"/>
      <c r="F133" s="86"/>
      <c r="G133" s="86" t="s">
        <v>819</v>
      </c>
      <c r="H133" s="113"/>
      <c r="I133" s="20"/>
    </row>
    <row r="134" spans="1:9" ht="30" customHeight="1">
      <c r="A134" s="99">
        <v>131</v>
      </c>
      <c r="B134" s="86" t="s">
        <v>826</v>
      </c>
      <c r="C134" s="120">
        <v>2018</v>
      </c>
      <c r="D134" s="111">
        <v>15744</v>
      </c>
      <c r="E134" s="86"/>
      <c r="F134" s="86"/>
      <c r="G134" s="86" t="s">
        <v>119</v>
      </c>
      <c r="H134" s="113"/>
      <c r="I134" s="20"/>
    </row>
    <row r="135" spans="1:9" ht="30" customHeight="1">
      <c r="A135" s="99">
        <v>132</v>
      </c>
      <c r="B135" s="86" t="s">
        <v>827</v>
      </c>
      <c r="C135" s="120">
        <v>2018</v>
      </c>
      <c r="D135" s="111">
        <v>49446</v>
      </c>
      <c r="E135" s="86"/>
      <c r="F135" s="86"/>
      <c r="G135" s="86" t="s">
        <v>129</v>
      </c>
      <c r="H135" s="113"/>
      <c r="I135" s="20"/>
    </row>
    <row r="136" spans="1:9" ht="39.75" customHeight="1">
      <c r="A136" s="99">
        <v>133</v>
      </c>
      <c r="B136" s="86" t="s">
        <v>828</v>
      </c>
      <c r="C136" s="120">
        <v>2018</v>
      </c>
      <c r="D136" s="111">
        <v>36959.26</v>
      </c>
      <c r="E136" s="86"/>
      <c r="F136" s="86"/>
      <c r="G136" s="86" t="s">
        <v>829</v>
      </c>
      <c r="H136" s="113"/>
      <c r="I136" s="20"/>
    </row>
    <row r="137" spans="1:9" ht="30" customHeight="1">
      <c r="A137" s="99">
        <v>134</v>
      </c>
      <c r="B137" s="86" t="s">
        <v>286</v>
      </c>
      <c r="C137" s="120"/>
      <c r="D137" s="111">
        <v>3679244.12</v>
      </c>
      <c r="E137" s="86"/>
      <c r="F137" s="86"/>
      <c r="G137" s="86" t="s">
        <v>287</v>
      </c>
      <c r="H137" s="113"/>
      <c r="I137" s="20"/>
    </row>
    <row r="138" spans="1:9" ht="66" customHeight="1">
      <c r="A138" s="99">
        <v>135</v>
      </c>
      <c r="B138" s="86" t="s">
        <v>968</v>
      </c>
      <c r="C138" s="120">
        <v>2019</v>
      </c>
      <c r="D138" s="111">
        <v>2187822.12</v>
      </c>
      <c r="E138" s="86"/>
      <c r="F138" s="86"/>
      <c r="G138" s="86" t="s">
        <v>969</v>
      </c>
      <c r="H138" s="174"/>
      <c r="I138" s="20"/>
    </row>
    <row r="139" spans="1:9" ht="66" customHeight="1">
      <c r="A139" s="99">
        <v>136</v>
      </c>
      <c r="B139" s="86" t="s">
        <v>970</v>
      </c>
      <c r="C139" s="120">
        <v>2019</v>
      </c>
      <c r="D139" s="111">
        <v>39200</v>
      </c>
      <c r="E139" s="86"/>
      <c r="F139" s="86"/>
      <c r="G139" s="86" t="s">
        <v>819</v>
      </c>
      <c r="H139" s="174"/>
      <c r="I139" s="20"/>
    </row>
    <row r="140" spans="1:9" ht="66" customHeight="1">
      <c r="A140" s="99">
        <v>137</v>
      </c>
      <c r="B140" s="86" t="s">
        <v>971</v>
      </c>
      <c r="C140" s="120">
        <v>2019</v>
      </c>
      <c r="D140" s="111">
        <v>19757</v>
      </c>
      <c r="E140" s="86"/>
      <c r="F140" s="86"/>
      <c r="G140" s="86" t="s">
        <v>352</v>
      </c>
      <c r="H140" s="174"/>
      <c r="I140" s="20"/>
    </row>
    <row r="141" spans="1:9" ht="66" customHeight="1">
      <c r="A141" s="99">
        <v>138</v>
      </c>
      <c r="B141" s="86" t="s">
        <v>972</v>
      </c>
      <c r="C141" s="120">
        <v>2019</v>
      </c>
      <c r="D141" s="111">
        <v>18188.6</v>
      </c>
      <c r="E141" s="86"/>
      <c r="F141" s="86"/>
      <c r="G141" s="86" t="s">
        <v>128</v>
      </c>
      <c r="H141" s="174"/>
      <c r="I141" s="20"/>
    </row>
    <row r="142" spans="1:9" ht="66" customHeight="1">
      <c r="A142" s="99">
        <v>139</v>
      </c>
      <c r="B142" s="86" t="s">
        <v>973</v>
      </c>
      <c r="C142" s="120">
        <v>2019</v>
      </c>
      <c r="D142" s="111">
        <v>89619.03</v>
      </c>
      <c r="E142" s="86"/>
      <c r="F142" s="86"/>
      <c r="G142" s="86" t="s">
        <v>974</v>
      </c>
      <c r="H142" s="174"/>
      <c r="I142" s="20"/>
    </row>
    <row r="143" spans="1:8" ht="12.75">
      <c r="A143" s="11"/>
      <c r="B143" s="274" t="s">
        <v>8</v>
      </c>
      <c r="C143" s="275"/>
      <c r="D143" s="21">
        <f>SUM(D4:D142)</f>
        <v>29096505.600000016</v>
      </c>
      <c r="E143" s="6"/>
      <c r="F143" s="40"/>
      <c r="G143" s="53"/>
      <c r="H143" s="41"/>
    </row>
    <row r="144" spans="1:8" ht="30" customHeight="1">
      <c r="A144" s="147" t="s">
        <v>14</v>
      </c>
      <c r="B144" s="276" t="s">
        <v>33</v>
      </c>
      <c r="C144" s="277"/>
      <c r="D144" s="277"/>
      <c r="E144" s="278"/>
      <c r="F144" s="42"/>
      <c r="G144" s="25"/>
      <c r="H144" s="43"/>
    </row>
    <row r="145" spans="1:9" ht="36.75" customHeight="1">
      <c r="A145" s="99">
        <v>1</v>
      </c>
      <c r="B145" s="98" t="s">
        <v>138</v>
      </c>
      <c r="C145" s="99">
        <v>1935</v>
      </c>
      <c r="D145" s="100">
        <f>1888122+236562.78</f>
        <v>2124684.78</v>
      </c>
      <c r="E145" s="198" t="s">
        <v>35</v>
      </c>
      <c r="F145" s="118">
        <v>545.7</v>
      </c>
      <c r="G145" s="105" t="s">
        <v>34</v>
      </c>
      <c r="H145" s="103" t="s">
        <v>36</v>
      </c>
      <c r="I145" s="20" t="s">
        <v>203</v>
      </c>
    </row>
    <row r="146" spans="1:9" ht="30" customHeight="1">
      <c r="A146" s="99">
        <v>2</v>
      </c>
      <c r="B146" s="98" t="s">
        <v>242</v>
      </c>
      <c r="C146" s="99"/>
      <c r="D146" s="100">
        <v>607542.49</v>
      </c>
      <c r="E146" s="198"/>
      <c r="F146" s="118"/>
      <c r="G146" s="105" t="s">
        <v>34</v>
      </c>
      <c r="H146" s="103"/>
      <c r="I146" s="20"/>
    </row>
    <row r="147" spans="1:8" ht="12.75">
      <c r="A147" s="11"/>
      <c r="B147" s="274" t="s">
        <v>8</v>
      </c>
      <c r="C147" s="275"/>
      <c r="D147" s="21">
        <f>SUM(D145:D146)</f>
        <v>2732227.2699999996</v>
      </c>
      <c r="E147" s="6"/>
      <c r="F147" s="10"/>
      <c r="G147" s="53"/>
      <c r="H147" s="41"/>
    </row>
    <row r="148" spans="1:8" s="19" customFormat="1" ht="50.25" customHeight="1">
      <c r="A148" s="63" t="s">
        <v>15</v>
      </c>
      <c r="B148" s="260" t="s">
        <v>150</v>
      </c>
      <c r="C148" s="261"/>
      <c r="D148" s="261"/>
      <c r="E148" s="262"/>
      <c r="F148" s="72"/>
      <c r="G148" s="69"/>
      <c r="H148" s="64"/>
    </row>
    <row r="149" spans="1:8" s="19" customFormat="1" ht="30" customHeight="1">
      <c r="A149" s="66" t="s">
        <v>9</v>
      </c>
      <c r="B149" s="69" t="s">
        <v>139</v>
      </c>
      <c r="C149" s="160" t="s">
        <v>39</v>
      </c>
      <c r="D149" s="71">
        <v>1147471.91</v>
      </c>
      <c r="E149" s="73" t="s">
        <v>41</v>
      </c>
      <c r="F149" s="72">
        <v>1878</v>
      </c>
      <c r="G149" s="69" t="s">
        <v>930</v>
      </c>
      <c r="H149" s="70" t="s">
        <v>40</v>
      </c>
    </row>
    <row r="150" spans="1:8" s="19" customFormat="1" ht="30" customHeight="1">
      <c r="A150" s="66" t="s">
        <v>14</v>
      </c>
      <c r="B150" s="69" t="s">
        <v>140</v>
      </c>
      <c r="C150" s="160">
        <v>1998</v>
      </c>
      <c r="D150" s="71">
        <v>709413.49</v>
      </c>
      <c r="E150" s="73" t="s">
        <v>41</v>
      </c>
      <c r="F150" s="72">
        <v>408</v>
      </c>
      <c r="G150" s="69" t="s">
        <v>930</v>
      </c>
      <c r="H150" s="70" t="s">
        <v>36</v>
      </c>
    </row>
    <row r="151" spans="1:8" ht="12.75">
      <c r="A151" s="11"/>
      <c r="B151" s="274" t="s">
        <v>8</v>
      </c>
      <c r="C151" s="275"/>
      <c r="D151" s="21">
        <f>SUM(D149:D150)</f>
        <v>1856885.4</v>
      </c>
      <c r="E151" s="6"/>
      <c r="F151" s="10"/>
      <c r="G151" s="53"/>
      <c r="H151" s="41"/>
    </row>
    <row r="152" spans="1:8" s="19" customFormat="1" ht="30" customHeight="1">
      <c r="A152" s="265"/>
      <c r="B152" s="266"/>
      <c r="C152" s="266"/>
      <c r="D152" s="266"/>
      <c r="E152" s="266"/>
      <c r="F152" s="266"/>
      <c r="G152" s="266"/>
      <c r="H152" s="267"/>
    </row>
    <row r="153" spans="1:8" s="19" customFormat="1" ht="39.75" customHeight="1">
      <c r="A153" s="147" t="s">
        <v>16</v>
      </c>
      <c r="B153" s="279" t="s">
        <v>48</v>
      </c>
      <c r="C153" s="280"/>
      <c r="D153" s="280"/>
      <c r="E153" s="280"/>
      <c r="F153" s="280"/>
      <c r="G153" s="280"/>
      <c r="H153" s="281"/>
    </row>
    <row r="154" spans="1:8" s="19" customFormat="1" ht="30" customHeight="1">
      <c r="A154" s="30">
        <v>1</v>
      </c>
      <c r="B154" s="31" t="s">
        <v>141</v>
      </c>
      <c r="C154" s="4">
        <v>1965</v>
      </c>
      <c r="D154" s="71">
        <v>6491.9</v>
      </c>
      <c r="E154" s="32"/>
      <c r="F154" s="282">
        <v>1731.8</v>
      </c>
      <c r="G154" s="5" t="s">
        <v>43</v>
      </c>
      <c r="H154" s="44" t="s">
        <v>44</v>
      </c>
    </row>
    <row r="155" spans="1:8" s="19" customFormat="1" ht="25.5">
      <c r="A155" s="30">
        <v>2</v>
      </c>
      <c r="B155" s="31" t="s">
        <v>142</v>
      </c>
      <c r="C155" s="4">
        <v>2002</v>
      </c>
      <c r="D155" s="71">
        <v>2391796.86</v>
      </c>
      <c r="E155" s="76" t="s">
        <v>45</v>
      </c>
      <c r="F155" s="283"/>
      <c r="G155" s="5" t="s">
        <v>43</v>
      </c>
      <c r="H155" s="44" t="s">
        <v>46</v>
      </c>
    </row>
    <row r="156" spans="1:8" s="19" customFormat="1" ht="25.5">
      <c r="A156" s="30">
        <v>3</v>
      </c>
      <c r="B156" s="31" t="s">
        <v>204</v>
      </c>
      <c r="C156" s="4">
        <v>2014</v>
      </c>
      <c r="D156" s="71">
        <v>4915.94</v>
      </c>
      <c r="E156" s="32"/>
      <c r="F156" s="28"/>
      <c r="G156" s="5" t="s">
        <v>43</v>
      </c>
      <c r="H156" s="44" t="s">
        <v>205</v>
      </c>
    </row>
    <row r="157" spans="1:8" s="19" customFormat="1" ht="20.25" customHeight="1">
      <c r="A157" s="30">
        <v>4</v>
      </c>
      <c r="B157" s="31" t="s">
        <v>392</v>
      </c>
      <c r="C157" s="4">
        <v>2017</v>
      </c>
      <c r="D157" s="71">
        <v>228247.26</v>
      </c>
      <c r="E157" s="32"/>
      <c r="F157" s="28"/>
      <c r="G157" s="5" t="s">
        <v>43</v>
      </c>
      <c r="H157" s="44"/>
    </row>
    <row r="158" spans="1:8" s="19" customFormat="1" ht="21.75" customHeight="1">
      <c r="A158" s="30">
        <v>5</v>
      </c>
      <c r="B158" s="31" t="s">
        <v>801</v>
      </c>
      <c r="C158" s="4">
        <v>2018</v>
      </c>
      <c r="D158" s="71">
        <v>91014.55</v>
      </c>
      <c r="E158" s="32"/>
      <c r="F158" s="28"/>
      <c r="G158" s="5" t="s">
        <v>43</v>
      </c>
      <c r="H158" s="44"/>
    </row>
    <row r="159" spans="1:8" s="19" customFormat="1" ht="23.25" customHeight="1">
      <c r="A159" s="30">
        <v>6</v>
      </c>
      <c r="B159" s="31" t="s">
        <v>802</v>
      </c>
      <c r="C159" s="4">
        <v>2018</v>
      </c>
      <c r="D159" s="71">
        <v>16820</v>
      </c>
      <c r="E159" s="32"/>
      <c r="F159" s="28"/>
      <c r="G159" s="5" t="s">
        <v>43</v>
      </c>
      <c r="H159" s="44" t="s">
        <v>803</v>
      </c>
    </row>
    <row r="160" spans="1:8" ht="12.75">
      <c r="A160" s="11"/>
      <c r="B160" s="264" t="s">
        <v>8</v>
      </c>
      <c r="C160" s="264"/>
      <c r="D160" s="21">
        <f>SUM(D154:D159)</f>
        <v>2739286.51</v>
      </c>
      <c r="E160" s="6"/>
      <c r="F160" s="10"/>
      <c r="G160" s="53"/>
      <c r="H160" s="41"/>
    </row>
    <row r="161" spans="1:8" ht="20.25" customHeight="1">
      <c r="A161" s="147" t="s">
        <v>17</v>
      </c>
      <c r="B161" s="263" t="s">
        <v>49</v>
      </c>
      <c r="C161" s="263"/>
      <c r="D161" s="263"/>
      <c r="E161" s="263"/>
      <c r="F161" s="42"/>
      <c r="G161" s="52"/>
      <c r="H161" s="39"/>
    </row>
    <row r="162" spans="1:8" ht="111" customHeight="1">
      <c r="A162" s="12">
        <v>1</v>
      </c>
      <c r="B162" s="38" t="s">
        <v>143</v>
      </c>
      <c r="C162" s="12">
        <v>1983</v>
      </c>
      <c r="D162" s="269">
        <v>4688549.24</v>
      </c>
      <c r="E162" s="26" t="s">
        <v>279</v>
      </c>
      <c r="F162" s="45">
        <v>3607.24</v>
      </c>
      <c r="G162" s="8" t="s">
        <v>32</v>
      </c>
      <c r="H162" s="14" t="s">
        <v>50</v>
      </c>
    </row>
    <row r="163" spans="1:8" ht="30" customHeight="1">
      <c r="A163" s="12">
        <v>2</v>
      </c>
      <c r="B163" s="38" t="s">
        <v>144</v>
      </c>
      <c r="C163" s="12">
        <v>1983</v>
      </c>
      <c r="D163" s="270"/>
      <c r="E163" s="26" t="s">
        <v>51</v>
      </c>
      <c r="F163" s="45">
        <v>350</v>
      </c>
      <c r="G163" s="8" t="s">
        <v>32</v>
      </c>
      <c r="H163" s="14" t="s">
        <v>50</v>
      </c>
    </row>
    <row r="164" spans="1:8" ht="32.25" customHeight="1">
      <c r="A164" s="12">
        <v>3</v>
      </c>
      <c r="B164" s="37" t="s">
        <v>145</v>
      </c>
      <c r="C164" s="24">
        <v>1983</v>
      </c>
      <c r="D164" s="271"/>
      <c r="E164" s="26" t="s">
        <v>51</v>
      </c>
      <c r="F164" s="12">
        <v>800</v>
      </c>
      <c r="G164" s="8" t="s">
        <v>32</v>
      </c>
      <c r="H164" s="14" t="s">
        <v>50</v>
      </c>
    </row>
    <row r="165" spans="1:8" ht="68.25" customHeight="1">
      <c r="A165" s="12" t="s">
        <v>16</v>
      </c>
      <c r="B165" s="37" t="s">
        <v>795</v>
      </c>
      <c r="C165" s="24">
        <v>2018</v>
      </c>
      <c r="D165" s="159">
        <v>567439.61</v>
      </c>
      <c r="E165" s="26"/>
      <c r="F165" s="12">
        <v>37</v>
      </c>
      <c r="G165" s="8" t="s">
        <v>32</v>
      </c>
      <c r="H165" s="14" t="s">
        <v>796</v>
      </c>
    </row>
    <row r="166" spans="1:8" ht="12.75">
      <c r="A166" s="33"/>
      <c r="B166" s="33" t="s">
        <v>8</v>
      </c>
      <c r="C166" s="33"/>
      <c r="D166" s="22">
        <f>SUM(D162:D165)</f>
        <v>5255988.850000001</v>
      </c>
      <c r="E166" s="46"/>
      <c r="F166" s="47"/>
      <c r="G166" s="9"/>
      <c r="H166" s="41"/>
    </row>
    <row r="167" spans="1:8" ht="18.75" customHeight="1">
      <c r="A167" s="147" t="s">
        <v>18</v>
      </c>
      <c r="B167" s="272" t="s">
        <v>54</v>
      </c>
      <c r="C167" s="272"/>
      <c r="D167" s="272"/>
      <c r="E167" s="272"/>
      <c r="F167" s="272"/>
      <c r="G167" s="272"/>
      <c r="H167" s="272"/>
    </row>
    <row r="168" spans="1:8" ht="38.25">
      <c r="A168" s="12" t="s">
        <v>9</v>
      </c>
      <c r="B168" s="8" t="s">
        <v>917</v>
      </c>
      <c r="C168" s="1">
        <v>2019</v>
      </c>
      <c r="D168" s="29"/>
      <c r="E168" s="27" t="s">
        <v>918</v>
      </c>
      <c r="F168" s="34"/>
      <c r="G168" s="8" t="s">
        <v>919</v>
      </c>
      <c r="H168" s="15"/>
    </row>
    <row r="169" spans="1:8" ht="12.75">
      <c r="A169" s="18"/>
      <c r="B169" s="33" t="s">
        <v>8</v>
      </c>
      <c r="C169" s="33"/>
      <c r="D169" s="22">
        <f>SUM(D168)</f>
        <v>0</v>
      </c>
      <c r="E169" s="48"/>
      <c r="F169" s="49"/>
      <c r="G169" s="54"/>
      <c r="H169" s="41"/>
    </row>
    <row r="170" spans="1:8" ht="20.25" customHeight="1">
      <c r="A170" s="147" t="s">
        <v>19</v>
      </c>
      <c r="B170" s="268" t="s">
        <v>59</v>
      </c>
      <c r="C170" s="268"/>
      <c r="D170" s="268"/>
      <c r="E170" s="268"/>
      <c r="F170" s="268"/>
      <c r="G170" s="268"/>
      <c r="H170" s="268"/>
    </row>
    <row r="171" spans="1:8" ht="63.75">
      <c r="A171" s="12" t="s">
        <v>22</v>
      </c>
      <c r="B171" s="5" t="s">
        <v>146</v>
      </c>
      <c r="C171" s="4"/>
      <c r="D171" s="35"/>
      <c r="E171" s="36" t="s">
        <v>57</v>
      </c>
      <c r="F171" s="34"/>
      <c r="G171" s="5" t="s">
        <v>56</v>
      </c>
      <c r="H171" s="14" t="s">
        <v>58</v>
      </c>
    </row>
    <row r="172" spans="1:8" ht="12.75">
      <c r="A172" s="18"/>
      <c r="B172" s="33" t="s">
        <v>8</v>
      </c>
      <c r="C172" s="33"/>
      <c r="D172" s="22">
        <f>SUM(D171)</f>
        <v>0</v>
      </c>
      <c r="E172" s="48"/>
      <c r="F172" s="49"/>
      <c r="G172" s="54"/>
      <c r="H172" s="41"/>
    </row>
    <row r="173" spans="1:8" ht="17.25" customHeight="1">
      <c r="A173" s="147">
        <v>8</v>
      </c>
      <c r="B173" s="268" t="s">
        <v>167</v>
      </c>
      <c r="C173" s="268"/>
      <c r="D173" s="268"/>
      <c r="E173" s="268"/>
      <c r="F173" s="268"/>
      <c r="G173" s="268"/>
      <c r="H173" s="268"/>
    </row>
    <row r="174" spans="1:8" ht="40.5" customHeight="1">
      <c r="A174" s="56" t="s">
        <v>9</v>
      </c>
      <c r="B174" s="102" t="s">
        <v>160</v>
      </c>
      <c r="C174" s="94"/>
      <c r="D174" s="166"/>
      <c r="E174" s="121" t="s">
        <v>923</v>
      </c>
      <c r="F174" s="167">
        <v>200.73</v>
      </c>
      <c r="G174" s="102" t="s">
        <v>56</v>
      </c>
      <c r="H174" s="168"/>
    </row>
    <row r="175" spans="1:8" ht="40.5" customHeight="1">
      <c r="A175" s="56" t="s">
        <v>14</v>
      </c>
      <c r="B175" s="102" t="s">
        <v>160</v>
      </c>
      <c r="C175" s="94"/>
      <c r="D175" s="166"/>
      <c r="E175" s="105" t="s">
        <v>924</v>
      </c>
      <c r="F175" s="167">
        <v>62.84</v>
      </c>
      <c r="G175" s="102" t="s">
        <v>421</v>
      </c>
      <c r="H175" s="168"/>
    </row>
    <row r="176" spans="1:8" ht="12.75">
      <c r="A176" s="18"/>
      <c r="B176" s="33" t="s">
        <v>8</v>
      </c>
      <c r="C176" s="33"/>
      <c r="D176" s="22">
        <f>SUM(D174:D174)</f>
        <v>0</v>
      </c>
      <c r="E176" s="48"/>
      <c r="F176" s="49"/>
      <c r="G176" s="54"/>
      <c r="H176" s="41"/>
    </row>
    <row r="177" spans="1:8" ht="15.75" customHeight="1">
      <c r="A177" s="147">
        <v>9</v>
      </c>
      <c r="B177" s="268" t="s">
        <v>158</v>
      </c>
      <c r="C177" s="268"/>
      <c r="D177" s="268"/>
      <c r="E177" s="268"/>
      <c r="F177" s="268"/>
      <c r="G177" s="268"/>
      <c r="H177" s="268"/>
    </row>
    <row r="178" spans="1:8" ht="51">
      <c r="A178" s="12" t="s">
        <v>9</v>
      </c>
      <c r="B178" s="37" t="s">
        <v>147</v>
      </c>
      <c r="C178" s="24">
        <v>2005</v>
      </c>
      <c r="D178" s="71">
        <v>800000</v>
      </c>
      <c r="E178" s="5" t="s">
        <v>64</v>
      </c>
      <c r="F178" s="50"/>
      <c r="G178" s="37" t="s">
        <v>63</v>
      </c>
      <c r="H178" s="39" t="s">
        <v>264</v>
      </c>
    </row>
    <row r="179" spans="1:8" ht="12.75">
      <c r="A179" s="18"/>
      <c r="B179" s="33" t="s">
        <v>8</v>
      </c>
      <c r="C179" s="33"/>
      <c r="D179" s="22">
        <f>SUM(D178:D178)</f>
        <v>800000</v>
      </c>
      <c r="E179" s="48"/>
      <c r="F179" s="49"/>
      <c r="G179" s="54"/>
      <c r="H179" s="41"/>
    </row>
    <row r="180" spans="1:8" ht="18.75" customHeight="1">
      <c r="A180" s="147">
        <v>10</v>
      </c>
      <c r="B180" s="268" t="s">
        <v>157</v>
      </c>
      <c r="C180" s="268"/>
      <c r="D180" s="268"/>
      <c r="E180" s="268"/>
      <c r="F180" s="268"/>
      <c r="G180" s="268"/>
      <c r="H180" s="268"/>
    </row>
    <row r="181" spans="1:8" ht="178.5">
      <c r="A181" s="56" t="s">
        <v>9</v>
      </c>
      <c r="B181" s="102" t="s">
        <v>148</v>
      </c>
      <c r="C181" s="94">
        <v>2012</v>
      </c>
      <c r="D181" s="100">
        <v>14309505.24</v>
      </c>
      <c r="E181" s="105" t="s">
        <v>69</v>
      </c>
      <c r="F181" s="163">
        <v>3532.3</v>
      </c>
      <c r="G181" s="102" t="s">
        <v>67</v>
      </c>
      <c r="H181" s="164" t="s">
        <v>263</v>
      </c>
    </row>
    <row r="182" spans="1:8" ht="12.75">
      <c r="A182" s="18"/>
      <c r="B182" s="33" t="s">
        <v>8</v>
      </c>
      <c r="C182" s="33"/>
      <c r="D182" s="22">
        <f>SUM(D181)</f>
        <v>14309505.24</v>
      </c>
      <c r="E182" s="48"/>
      <c r="F182" s="49"/>
      <c r="G182" s="54"/>
      <c r="H182" s="41"/>
    </row>
    <row r="183" spans="1:8" ht="23.25" customHeight="1">
      <c r="A183" s="63">
        <v>11</v>
      </c>
      <c r="B183" s="268" t="s">
        <v>70</v>
      </c>
      <c r="C183" s="268"/>
      <c r="D183" s="268"/>
      <c r="E183" s="268"/>
      <c r="F183" s="268"/>
      <c r="G183" s="268"/>
      <c r="H183" s="268"/>
    </row>
    <row r="184" spans="1:8" ht="51">
      <c r="A184" s="66">
        <v>1</v>
      </c>
      <c r="B184" s="98" t="s">
        <v>217</v>
      </c>
      <c r="C184" s="99" t="s">
        <v>424</v>
      </c>
      <c r="D184" s="100">
        <v>5835560</v>
      </c>
      <c r="E184" s="102" t="s">
        <v>74</v>
      </c>
      <c r="F184" s="63"/>
      <c r="G184" s="102" t="s">
        <v>218</v>
      </c>
      <c r="H184" s="103" t="s">
        <v>73</v>
      </c>
    </row>
    <row r="185" spans="1:8" ht="63" customHeight="1">
      <c r="A185" s="66">
        <v>2</v>
      </c>
      <c r="B185" s="98" t="s">
        <v>978</v>
      </c>
      <c r="C185" s="99" t="s">
        <v>723</v>
      </c>
      <c r="D185" s="100">
        <v>21171908.01</v>
      </c>
      <c r="E185" s="102" t="s">
        <v>75</v>
      </c>
      <c r="F185" s="63"/>
      <c r="G185" s="102" t="s">
        <v>71</v>
      </c>
      <c r="H185" s="104"/>
    </row>
    <row r="186" spans="1:8" ht="25.5">
      <c r="A186" s="66">
        <v>3</v>
      </c>
      <c r="B186" s="98" t="s">
        <v>156</v>
      </c>
      <c r="C186" s="259" t="s">
        <v>151</v>
      </c>
      <c r="D186" s="100">
        <v>500000</v>
      </c>
      <c r="E186" s="102" t="s">
        <v>76</v>
      </c>
      <c r="F186" s="63"/>
      <c r="G186" s="102" t="s">
        <v>220</v>
      </c>
      <c r="H186" s="104"/>
    </row>
    <row r="187" spans="1:8" ht="25.5">
      <c r="A187" s="66">
        <v>4</v>
      </c>
      <c r="B187" s="98" t="s">
        <v>155</v>
      </c>
      <c r="C187" s="259"/>
      <c r="D187" s="100">
        <v>500000</v>
      </c>
      <c r="E187" s="102" t="s">
        <v>76</v>
      </c>
      <c r="F187" s="63"/>
      <c r="G187" s="102" t="s">
        <v>219</v>
      </c>
      <c r="H187" s="104"/>
    </row>
    <row r="188" spans="1:8" ht="203.25" customHeight="1">
      <c r="A188" s="66">
        <v>5</v>
      </c>
      <c r="B188" s="98" t="s">
        <v>222</v>
      </c>
      <c r="C188" s="101" t="s">
        <v>221</v>
      </c>
      <c r="D188" s="100">
        <v>260000</v>
      </c>
      <c r="E188" s="67"/>
      <c r="F188" s="63"/>
      <c r="G188" s="102" t="s">
        <v>218</v>
      </c>
      <c r="H188" s="103" t="s">
        <v>223</v>
      </c>
    </row>
    <row r="189" spans="1:8" ht="15" customHeight="1">
      <c r="A189" s="18"/>
      <c r="B189" s="33" t="s">
        <v>8</v>
      </c>
      <c r="C189" s="33"/>
      <c r="D189" s="22">
        <f>SUM(D184:D188)</f>
        <v>28267468.01</v>
      </c>
      <c r="E189" s="48"/>
      <c r="F189" s="49"/>
      <c r="G189" s="54"/>
      <c r="H189" s="41"/>
    </row>
    <row r="191" spans="3:4" ht="23.25" customHeight="1">
      <c r="C191" s="246" t="s">
        <v>983</v>
      </c>
      <c r="D191" s="247">
        <f>SUM(D189,D182,D179,D166,D160,D151,D147,D143)</f>
        <v>85057866.88000003</v>
      </c>
    </row>
  </sheetData>
  <sheetProtection/>
  <mergeCells count="19">
    <mergeCell ref="B170:H170"/>
    <mergeCell ref="B167:H167"/>
    <mergeCell ref="B3:E3"/>
    <mergeCell ref="B147:C147"/>
    <mergeCell ref="B143:C143"/>
    <mergeCell ref="B144:E144"/>
    <mergeCell ref="B151:C151"/>
    <mergeCell ref="B153:H153"/>
    <mergeCell ref="F154:F155"/>
    <mergeCell ref="C186:C187"/>
    <mergeCell ref="B148:E148"/>
    <mergeCell ref="B161:E161"/>
    <mergeCell ref="B160:C160"/>
    <mergeCell ref="A152:H152"/>
    <mergeCell ref="B177:H177"/>
    <mergeCell ref="B173:H173"/>
    <mergeCell ref="B180:H180"/>
    <mergeCell ref="B183:H183"/>
    <mergeCell ref="D162:D164"/>
  </mergeCells>
  <printOptions horizontalCentered="1"/>
  <pageMargins left="0" right="0" top="0.4724409448818898" bottom="0.1968503937007874" header="0" footer="0.4330708661417323"/>
  <pageSetup fitToHeight="0" fitToWidth="1" horizontalDpi="600" verticalDpi="600" orientation="landscape" paperSize="9" scale="74" r:id="rId1"/>
  <rowBreaks count="3" manualBreakCount="3">
    <brk id="152" max="8" man="1"/>
    <brk id="166" max="8" man="1"/>
    <brk id="17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view="pageBreakPreview" zoomScaleSheetLayoutView="100" zoomScalePageLayoutView="0" workbookViewId="0" topLeftCell="A1">
      <selection activeCell="D6" sqref="D6"/>
    </sheetView>
  </sheetViews>
  <sheetFormatPr defaultColWidth="9.140625" defaultRowHeight="12.75"/>
  <cols>
    <col min="1" max="1" width="6.140625" style="3" customWidth="1"/>
    <col min="2" max="2" width="30.57421875" style="3" customWidth="1"/>
    <col min="3" max="3" width="25.140625" style="59" customWidth="1"/>
    <col min="4" max="4" width="20.57421875" style="59" customWidth="1"/>
    <col min="5" max="6" width="19.57421875" style="59" customWidth="1"/>
    <col min="7" max="7" width="15.28125" style="3" customWidth="1"/>
    <col min="8" max="8" width="16.421875" style="3" customWidth="1"/>
    <col min="9" max="16384" width="9.140625" style="3" customWidth="1"/>
  </cols>
  <sheetData>
    <row r="1" spans="4:6" ht="12.75">
      <c r="D1" s="62" t="s">
        <v>11</v>
      </c>
      <c r="E1" s="3"/>
      <c r="F1" s="3"/>
    </row>
    <row r="2" ht="12.75">
      <c r="G2" s="60"/>
    </row>
    <row r="3" spans="1:6" ht="25.5">
      <c r="A3" s="252" t="s">
        <v>6</v>
      </c>
      <c r="B3" s="253" t="s">
        <v>23</v>
      </c>
      <c r="C3" s="254" t="s">
        <v>24</v>
      </c>
      <c r="D3" s="254" t="s">
        <v>25</v>
      </c>
      <c r="E3" s="3"/>
      <c r="F3" s="3"/>
    </row>
    <row r="4" spans="1:4" s="175" customFormat="1" ht="30.75" customHeight="1">
      <c r="A4" s="66" t="s">
        <v>9</v>
      </c>
      <c r="B4" s="67" t="s">
        <v>153</v>
      </c>
      <c r="C4" s="177">
        <f>17705936.62+21032.8+4598+3499</f>
        <v>17735066.42</v>
      </c>
      <c r="D4" s="176" t="s">
        <v>137</v>
      </c>
    </row>
    <row r="5" spans="1:4" s="155" customFormat="1" ht="32.25" customHeight="1">
      <c r="A5" s="66" t="s">
        <v>14</v>
      </c>
      <c r="B5" s="69" t="s">
        <v>33</v>
      </c>
      <c r="C5" s="177">
        <v>291571.43</v>
      </c>
      <c r="D5" s="176" t="s">
        <v>137</v>
      </c>
    </row>
    <row r="6" spans="1:4" s="175" customFormat="1" ht="32.25" customHeight="1">
      <c r="A6" s="66" t="s">
        <v>15</v>
      </c>
      <c r="B6" s="69" t="s">
        <v>38</v>
      </c>
      <c r="C6" s="162">
        <f>166132.25+2349.98</f>
        <v>168482.23</v>
      </c>
      <c r="D6" s="162">
        <v>50764.32</v>
      </c>
    </row>
    <row r="7" spans="1:4" s="175" customFormat="1" ht="32.25" customHeight="1">
      <c r="A7" s="66" t="s">
        <v>16</v>
      </c>
      <c r="B7" s="69" t="s">
        <v>48</v>
      </c>
      <c r="C7" s="162">
        <v>275071.27</v>
      </c>
      <c r="D7" s="162">
        <v>53209.23</v>
      </c>
    </row>
    <row r="8" spans="1:4" s="175" customFormat="1" ht="32.25" customHeight="1">
      <c r="A8" s="66" t="s">
        <v>17</v>
      </c>
      <c r="B8" s="69" t="s">
        <v>53</v>
      </c>
      <c r="C8" s="162">
        <v>844328.97</v>
      </c>
      <c r="D8" s="162">
        <v>230312.64</v>
      </c>
    </row>
    <row r="9" spans="1:4" s="175" customFormat="1" ht="32.25" customHeight="1">
      <c r="A9" s="66" t="s">
        <v>18</v>
      </c>
      <c r="B9" s="69" t="s">
        <v>54</v>
      </c>
      <c r="C9" s="162">
        <v>154311.9</v>
      </c>
      <c r="D9" s="162">
        <v>409810.85</v>
      </c>
    </row>
    <row r="10" spans="1:4" s="175" customFormat="1" ht="32.25" customHeight="1">
      <c r="A10" s="66" t="s">
        <v>19</v>
      </c>
      <c r="B10" s="69" t="s">
        <v>59</v>
      </c>
      <c r="C10" s="162">
        <v>283732.37</v>
      </c>
      <c r="D10" s="176" t="s">
        <v>137</v>
      </c>
    </row>
    <row r="11" spans="1:4" s="175" customFormat="1" ht="32.25" customHeight="1">
      <c r="A11" s="66" t="s">
        <v>28</v>
      </c>
      <c r="B11" s="69" t="s">
        <v>164</v>
      </c>
      <c r="C11" s="177">
        <v>177251.02</v>
      </c>
      <c r="D11" s="176" t="s">
        <v>137</v>
      </c>
    </row>
    <row r="12" spans="1:4" s="175" customFormat="1" ht="32.25" customHeight="1">
      <c r="A12" s="66" t="s">
        <v>29</v>
      </c>
      <c r="B12" s="69" t="s">
        <v>62</v>
      </c>
      <c r="C12" s="162">
        <v>258106.88000000003</v>
      </c>
      <c r="D12" s="176" t="s">
        <v>137</v>
      </c>
    </row>
    <row r="13" spans="1:4" s="175" customFormat="1" ht="32.25" customHeight="1">
      <c r="A13" s="66" t="s">
        <v>30</v>
      </c>
      <c r="B13" s="69" t="s">
        <v>66</v>
      </c>
      <c r="C13" s="174">
        <v>2518304.22</v>
      </c>
      <c r="D13" s="177" t="s">
        <v>137</v>
      </c>
    </row>
    <row r="14" spans="1:4" s="175" customFormat="1" ht="36" customHeight="1">
      <c r="A14" s="66" t="s">
        <v>31</v>
      </c>
      <c r="B14" s="69" t="s">
        <v>70</v>
      </c>
      <c r="C14" s="245">
        <f>180137.98+18563.06+519.17+1151</f>
        <v>200371.21000000002</v>
      </c>
      <c r="D14" s="176" t="s">
        <v>137</v>
      </c>
    </row>
    <row r="15" spans="1:6" ht="32.25" customHeight="1">
      <c r="A15" s="255"/>
      <c r="B15" s="256" t="s">
        <v>8</v>
      </c>
      <c r="C15" s="257">
        <f>SUM(C4:C14)</f>
        <v>22906597.919999998</v>
      </c>
      <c r="D15" s="257">
        <f>SUM(D6:D14)</f>
        <v>744097.04</v>
      </c>
      <c r="E15" s="3"/>
      <c r="F15" s="3"/>
    </row>
    <row r="16" ht="32.25" customHeight="1"/>
    <row r="18" spans="2:6" ht="12.75">
      <c r="B18" s="59"/>
      <c r="E18" s="3"/>
      <c r="F18" s="3"/>
    </row>
    <row r="19" ht="12.75">
      <c r="D19" s="75"/>
    </row>
    <row r="21" ht="12.75">
      <c r="D21" s="75"/>
    </row>
    <row r="42" ht="12.75">
      <c r="H42" s="61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8"/>
  <sheetViews>
    <sheetView view="pageBreakPreview" zoomScaleSheetLayoutView="100" zoomScalePageLayoutView="0" workbookViewId="0" topLeftCell="A411">
      <selection activeCell="D446" sqref="D446:D447"/>
    </sheetView>
  </sheetViews>
  <sheetFormatPr defaultColWidth="9.140625" defaultRowHeight="12.75"/>
  <cols>
    <col min="1" max="1" width="4.00390625" style="13" customWidth="1"/>
    <col min="2" max="2" width="49.140625" style="51" customWidth="1"/>
    <col min="3" max="3" width="17.140625" style="13" customWidth="1"/>
    <col min="4" max="4" width="23.8515625" style="141" customWidth="1"/>
    <col min="5" max="6" width="9.140625" style="2" customWidth="1"/>
    <col min="7" max="7" width="13.8515625" style="2" bestFit="1" customWidth="1"/>
    <col min="8" max="16384" width="9.140625" style="2" customWidth="1"/>
  </cols>
  <sheetData>
    <row r="1" spans="1:4" ht="12.75">
      <c r="A1" s="55"/>
      <c r="D1" s="133" t="s">
        <v>161</v>
      </c>
    </row>
    <row r="2" spans="1:4" ht="12.75">
      <c r="A2" s="55"/>
      <c r="B2" s="326" t="s">
        <v>890</v>
      </c>
      <c r="C2" s="326"/>
      <c r="D2" s="326"/>
    </row>
    <row r="3" spans="1:4" ht="12.75">
      <c r="A3" s="55"/>
      <c r="B3" s="150"/>
      <c r="C3" s="150"/>
      <c r="D3" s="150"/>
    </row>
    <row r="4" spans="1:4" ht="25.5" customHeight="1">
      <c r="A4" s="7" t="s">
        <v>5</v>
      </c>
      <c r="B4" s="7" t="s">
        <v>3</v>
      </c>
      <c r="C4" s="7" t="s">
        <v>4</v>
      </c>
      <c r="D4" s="142" t="s">
        <v>2</v>
      </c>
    </row>
    <row r="5" spans="1:4" s="19" customFormat="1" ht="12.75">
      <c r="A5" s="296" t="s">
        <v>154</v>
      </c>
      <c r="B5" s="296"/>
      <c r="C5" s="296"/>
      <c r="D5" s="296"/>
    </row>
    <row r="6" spans="1:4" s="97" customFormat="1" ht="12.75">
      <c r="A6" s="99">
        <v>1</v>
      </c>
      <c r="B6" s="179" t="s">
        <v>360</v>
      </c>
      <c r="C6" s="180">
        <v>2015</v>
      </c>
      <c r="D6" s="183">
        <v>1805</v>
      </c>
    </row>
    <row r="7" spans="1:4" s="97" customFormat="1" ht="12.75">
      <c r="A7" s="99">
        <v>2</v>
      </c>
      <c r="B7" s="178" t="s">
        <v>361</v>
      </c>
      <c r="C7" s="94">
        <v>2015</v>
      </c>
      <c r="D7" s="182">
        <v>640</v>
      </c>
    </row>
    <row r="8" spans="1:4" s="97" customFormat="1" ht="12.75">
      <c r="A8" s="99">
        <v>3</v>
      </c>
      <c r="B8" s="178" t="s">
        <v>268</v>
      </c>
      <c r="C8" s="94">
        <v>2015</v>
      </c>
      <c r="D8" s="182">
        <v>170</v>
      </c>
    </row>
    <row r="9" spans="1:4" s="97" customFormat="1" ht="12.75">
      <c r="A9" s="99">
        <v>4</v>
      </c>
      <c r="B9" s="178" t="s">
        <v>269</v>
      </c>
      <c r="C9" s="94">
        <v>2015</v>
      </c>
      <c r="D9" s="182">
        <v>599</v>
      </c>
    </row>
    <row r="10" spans="1:4" s="97" customFormat="1" ht="12.75">
      <c r="A10" s="99">
        <v>5</v>
      </c>
      <c r="B10" s="178" t="s">
        <v>270</v>
      </c>
      <c r="C10" s="94">
        <v>2015</v>
      </c>
      <c r="D10" s="182">
        <v>2995</v>
      </c>
    </row>
    <row r="11" spans="1:4" s="97" customFormat="1" ht="25.5">
      <c r="A11" s="99">
        <v>6</v>
      </c>
      <c r="B11" s="181" t="s">
        <v>362</v>
      </c>
      <c r="C11" s="94">
        <v>2015</v>
      </c>
      <c r="D11" s="182">
        <v>1386</v>
      </c>
    </row>
    <row r="12" spans="1:4" s="97" customFormat="1" ht="12.75">
      <c r="A12" s="99">
        <v>7</v>
      </c>
      <c r="B12" s="178" t="s">
        <v>271</v>
      </c>
      <c r="C12" s="94">
        <v>2015</v>
      </c>
      <c r="D12" s="182">
        <v>3360</v>
      </c>
    </row>
    <row r="13" spans="1:4" s="97" customFormat="1" ht="12.75">
      <c r="A13" s="99">
        <v>8</v>
      </c>
      <c r="B13" s="178" t="s">
        <v>272</v>
      </c>
      <c r="C13" s="94">
        <v>2015</v>
      </c>
      <c r="D13" s="182">
        <v>1480</v>
      </c>
    </row>
    <row r="14" spans="1:4" s="97" customFormat="1" ht="25.5">
      <c r="A14" s="99">
        <v>9</v>
      </c>
      <c r="B14" s="181" t="s">
        <v>363</v>
      </c>
      <c r="C14" s="94">
        <v>2015</v>
      </c>
      <c r="D14" s="182">
        <v>2603.85</v>
      </c>
    </row>
    <row r="15" spans="1:4" s="97" customFormat="1" ht="25.5">
      <c r="A15" s="99">
        <v>10</v>
      </c>
      <c r="B15" s="181" t="s">
        <v>364</v>
      </c>
      <c r="C15" s="94">
        <v>2015</v>
      </c>
      <c r="D15" s="182">
        <v>2610</v>
      </c>
    </row>
    <row r="16" spans="1:4" s="97" customFormat="1" ht="12.75">
      <c r="A16" s="99">
        <v>11</v>
      </c>
      <c r="B16" s="181" t="s">
        <v>274</v>
      </c>
      <c r="C16" s="94">
        <v>2015</v>
      </c>
      <c r="D16" s="182">
        <v>2897.99</v>
      </c>
    </row>
    <row r="17" spans="1:4" s="97" customFormat="1" ht="25.5">
      <c r="A17" s="99">
        <v>12</v>
      </c>
      <c r="B17" s="181" t="s">
        <v>365</v>
      </c>
      <c r="C17" s="94">
        <v>2015</v>
      </c>
      <c r="D17" s="182">
        <v>3747</v>
      </c>
    </row>
    <row r="18" spans="1:4" s="97" customFormat="1" ht="12.75">
      <c r="A18" s="99">
        <v>13</v>
      </c>
      <c r="B18" s="178" t="s">
        <v>275</v>
      </c>
      <c r="C18" s="94">
        <v>2015</v>
      </c>
      <c r="D18" s="182">
        <v>9638.35</v>
      </c>
    </row>
    <row r="19" spans="1:4" s="97" customFormat="1" ht="12.75">
      <c r="A19" s="99">
        <v>14</v>
      </c>
      <c r="B19" s="178" t="s">
        <v>276</v>
      </c>
      <c r="C19" s="94">
        <v>2015</v>
      </c>
      <c r="D19" s="182">
        <v>15149.68</v>
      </c>
    </row>
    <row r="20" spans="1:4" s="97" customFormat="1" ht="25.5">
      <c r="A20" s="99">
        <v>15</v>
      </c>
      <c r="B20" s="181" t="s">
        <v>277</v>
      </c>
      <c r="C20" s="94">
        <v>2015</v>
      </c>
      <c r="D20" s="182">
        <v>17051.99</v>
      </c>
    </row>
    <row r="21" spans="1:4" s="97" customFormat="1" ht="12.75">
      <c r="A21" s="99">
        <v>16</v>
      </c>
      <c r="B21" s="181" t="s">
        <v>278</v>
      </c>
      <c r="C21" s="94">
        <v>2015</v>
      </c>
      <c r="D21" s="182">
        <v>500</v>
      </c>
    </row>
    <row r="22" spans="1:4" s="97" customFormat="1" ht="12.75">
      <c r="A22" s="99">
        <v>17</v>
      </c>
      <c r="B22" s="179" t="s">
        <v>367</v>
      </c>
      <c r="C22" s="180">
        <v>2016</v>
      </c>
      <c r="D22" s="183">
        <v>3431.22</v>
      </c>
    </row>
    <row r="23" spans="1:4" s="97" customFormat="1" ht="12.75">
      <c r="A23" s="99">
        <v>18</v>
      </c>
      <c r="B23" s="179" t="s">
        <v>370</v>
      </c>
      <c r="C23" s="180">
        <v>2016</v>
      </c>
      <c r="D23" s="183">
        <v>495</v>
      </c>
    </row>
    <row r="24" spans="1:4" s="97" customFormat="1" ht="12.75">
      <c r="A24" s="99">
        <v>19</v>
      </c>
      <c r="B24" s="181" t="s">
        <v>371</v>
      </c>
      <c r="C24" s="94">
        <v>2016</v>
      </c>
      <c r="D24" s="182">
        <v>39000</v>
      </c>
    </row>
    <row r="25" spans="1:4" s="97" customFormat="1" ht="12.75">
      <c r="A25" s="99">
        <v>20</v>
      </c>
      <c r="B25" s="181" t="s">
        <v>372</v>
      </c>
      <c r="C25" s="94">
        <v>2017</v>
      </c>
      <c r="D25" s="182">
        <v>1800</v>
      </c>
    </row>
    <row r="26" spans="1:4" s="97" customFormat="1" ht="12.75">
      <c r="A26" s="99">
        <v>21</v>
      </c>
      <c r="B26" s="181" t="s">
        <v>373</v>
      </c>
      <c r="C26" s="94">
        <v>2017</v>
      </c>
      <c r="D26" s="182">
        <v>4575.6</v>
      </c>
    </row>
    <row r="27" spans="1:4" s="97" customFormat="1" ht="25.5">
      <c r="A27" s="99">
        <v>22</v>
      </c>
      <c r="B27" s="181" t="s">
        <v>374</v>
      </c>
      <c r="C27" s="94">
        <v>2017</v>
      </c>
      <c r="D27" s="182">
        <v>15500</v>
      </c>
    </row>
    <row r="28" spans="1:4" s="97" customFormat="1" ht="12.75">
      <c r="A28" s="99">
        <v>23</v>
      </c>
      <c r="B28" s="181" t="s">
        <v>375</v>
      </c>
      <c r="C28" s="94">
        <v>2017</v>
      </c>
      <c r="D28" s="182">
        <v>2758</v>
      </c>
    </row>
    <row r="29" spans="1:4" s="97" customFormat="1" ht="12.75">
      <c r="A29" s="99">
        <v>24</v>
      </c>
      <c r="B29" s="181" t="s">
        <v>376</v>
      </c>
      <c r="C29" s="94">
        <v>2017</v>
      </c>
      <c r="D29" s="182">
        <v>1130</v>
      </c>
    </row>
    <row r="30" spans="1:4" s="97" customFormat="1" ht="12.75">
      <c r="A30" s="99">
        <v>25</v>
      </c>
      <c r="B30" s="181" t="s">
        <v>377</v>
      </c>
      <c r="C30" s="94">
        <v>2017</v>
      </c>
      <c r="D30" s="182">
        <v>3745</v>
      </c>
    </row>
    <row r="31" spans="1:4" s="97" customFormat="1" ht="12.75">
      <c r="A31" s="99">
        <v>26</v>
      </c>
      <c r="B31" s="181" t="s">
        <v>378</v>
      </c>
      <c r="C31" s="94">
        <v>2017</v>
      </c>
      <c r="D31" s="182">
        <v>259</v>
      </c>
    </row>
    <row r="32" spans="1:4" s="97" customFormat="1" ht="12.75">
      <c r="A32" s="99">
        <v>27</v>
      </c>
      <c r="B32" s="181" t="s">
        <v>379</v>
      </c>
      <c r="C32" s="94">
        <v>2017</v>
      </c>
      <c r="D32" s="182">
        <v>837</v>
      </c>
    </row>
    <row r="33" spans="1:4" s="187" customFormat="1" ht="12.75">
      <c r="A33" s="99">
        <v>28</v>
      </c>
      <c r="B33" s="191" t="s">
        <v>380</v>
      </c>
      <c r="C33" s="192">
        <v>2017</v>
      </c>
      <c r="D33" s="195">
        <v>758</v>
      </c>
    </row>
    <row r="34" spans="1:4" s="187" customFormat="1" ht="25.5">
      <c r="A34" s="99">
        <v>29</v>
      </c>
      <c r="B34" s="191" t="s">
        <v>381</v>
      </c>
      <c r="C34" s="192">
        <v>2017</v>
      </c>
      <c r="D34" s="195">
        <v>4803.15</v>
      </c>
    </row>
    <row r="35" spans="1:4" s="187" customFormat="1" ht="25.5">
      <c r="A35" s="99">
        <v>30</v>
      </c>
      <c r="B35" s="191" t="s">
        <v>852</v>
      </c>
      <c r="C35" s="192">
        <v>2017</v>
      </c>
      <c r="D35" s="195">
        <v>3280.41</v>
      </c>
    </row>
    <row r="36" spans="1:4" s="187" customFormat="1" ht="25.5">
      <c r="A36" s="99">
        <v>31</v>
      </c>
      <c r="B36" s="188" t="s">
        <v>855</v>
      </c>
      <c r="C36" s="189">
        <v>2017</v>
      </c>
      <c r="D36" s="196">
        <v>164</v>
      </c>
    </row>
    <row r="37" spans="1:4" s="187" customFormat="1" ht="12.75">
      <c r="A37" s="99">
        <v>32</v>
      </c>
      <c r="B37" s="188" t="s">
        <v>856</v>
      </c>
      <c r="C37" s="189">
        <v>2017</v>
      </c>
      <c r="D37" s="196">
        <v>27158.4</v>
      </c>
    </row>
    <row r="38" spans="1:4" s="187" customFormat="1" ht="12.75">
      <c r="A38" s="99">
        <v>33</v>
      </c>
      <c r="B38" s="188" t="s">
        <v>857</v>
      </c>
      <c r="C38" s="189">
        <v>2017</v>
      </c>
      <c r="D38" s="196">
        <v>639.6</v>
      </c>
    </row>
    <row r="39" spans="1:4" s="187" customFormat="1" ht="12.75">
      <c r="A39" s="99">
        <v>34</v>
      </c>
      <c r="B39" s="188" t="s">
        <v>858</v>
      </c>
      <c r="C39" s="189">
        <v>2017</v>
      </c>
      <c r="D39" s="196">
        <v>1500.02</v>
      </c>
    </row>
    <row r="40" spans="1:4" s="187" customFormat="1" ht="12.75">
      <c r="A40" s="99">
        <v>35</v>
      </c>
      <c r="B40" s="188" t="s">
        <v>859</v>
      </c>
      <c r="C40" s="189">
        <v>2018</v>
      </c>
      <c r="D40" s="196">
        <v>975</v>
      </c>
    </row>
    <row r="41" spans="1:4" s="187" customFormat="1" ht="12.75">
      <c r="A41" s="99">
        <v>36</v>
      </c>
      <c r="B41" s="188" t="s">
        <v>860</v>
      </c>
      <c r="C41" s="189">
        <v>2018</v>
      </c>
      <c r="D41" s="196">
        <v>179</v>
      </c>
    </row>
    <row r="42" spans="1:4" s="187" customFormat="1" ht="12.75">
      <c r="A42" s="99">
        <v>37</v>
      </c>
      <c r="B42" s="188" t="s">
        <v>861</v>
      </c>
      <c r="C42" s="189">
        <v>2018</v>
      </c>
      <c r="D42" s="196">
        <v>9300</v>
      </c>
    </row>
    <row r="43" spans="1:4" s="187" customFormat="1" ht="12.75">
      <c r="A43" s="99">
        <v>38</v>
      </c>
      <c r="B43" s="188" t="s">
        <v>862</v>
      </c>
      <c r="C43" s="189">
        <v>2018</v>
      </c>
      <c r="D43" s="196">
        <v>167.46</v>
      </c>
    </row>
    <row r="44" spans="1:4" s="187" customFormat="1" ht="25.5">
      <c r="A44" s="99">
        <v>39</v>
      </c>
      <c r="B44" s="188" t="s">
        <v>865</v>
      </c>
      <c r="C44" s="189">
        <v>2018</v>
      </c>
      <c r="D44" s="196">
        <v>1990</v>
      </c>
    </row>
    <row r="45" spans="1:4" s="187" customFormat="1" ht="25.5">
      <c r="A45" s="99">
        <v>40</v>
      </c>
      <c r="B45" s="188" t="s">
        <v>866</v>
      </c>
      <c r="C45" s="189">
        <v>2018</v>
      </c>
      <c r="D45" s="196">
        <v>4554</v>
      </c>
    </row>
    <row r="46" spans="1:4" s="187" customFormat="1" ht="12.75">
      <c r="A46" s="99">
        <v>41</v>
      </c>
      <c r="B46" s="188" t="s">
        <v>867</v>
      </c>
      <c r="C46" s="189">
        <v>2018</v>
      </c>
      <c r="D46" s="196">
        <v>2628</v>
      </c>
    </row>
    <row r="47" spans="1:4" s="187" customFormat="1" ht="12.75">
      <c r="A47" s="99">
        <v>42</v>
      </c>
      <c r="B47" s="188" t="s">
        <v>868</v>
      </c>
      <c r="C47" s="189">
        <v>2018</v>
      </c>
      <c r="D47" s="196">
        <v>4380</v>
      </c>
    </row>
    <row r="48" spans="1:4" s="187" customFormat="1" ht="12.75">
      <c r="A48" s="99">
        <v>43</v>
      </c>
      <c r="B48" s="188" t="s">
        <v>861</v>
      </c>
      <c r="C48" s="189">
        <v>2018</v>
      </c>
      <c r="D48" s="196">
        <v>7794</v>
      </c>
    </row>
    <row r="49" spans="1:4" s="187" customFormat="1" ht="12.75">
      <c r="A49" s="99">
        <v>44</v>
      </c>
      <c r="B49" s="188" t="s">
        <v>869</v>
      </c>
      <c r="C49" s="189">
        <v>2018</v>
      </c>
      <c r="D49" s="196">
        <v>1658</v>
      </c>
    </row>
    <row r="50" spans="1:4" s="187" customFormat="1" ht="12.75">
      <c r="A50" s="99">
        <v>45</v>
      </c>
      <c r="B50" s="188" t="s">
        <v>871</v>
      </c>
      <c r="C50" s="189">
        <v>2018</v>
      </c>
      <c r="D50" s="196">
        <v>5280</v>
      </c>
    </row>
    <row r="51" spans="1:4" s="187" customFormat="1" ht="12.75">
      <c r="A51" s="99">
        <v>46</v>
      </c>
      <c r="B51" s="188" t="s">
        <v>873</v>
      </c>
      <c r="C51" s="189">
        <v>2018</v>
      </c>
      <c r="D51" s="196">
        <v>183.27</v>
      </c>
    </row>
    <row r="52" spans="1:4" s="187" customFormat="1" ht="12.75">
      <c r="A52" s="99">
        <v>47</v>
      </c>
      <c r="B52" s="188" t="s">
        <v>874</v>
      </c>
      <c r="C52" s="189">
        <v>2018</v>
      </c>
      <c r="D52" s="196">
        <v>285</v>
      </c>
    </row>
    <row r="53" spans="1:4" s="187" customFormat="1" ht="12.75">
      <c r="A53" s="99">
        <v>48</v>
      </c>
      <c r="B53" s="188" t="s">
        <v>876</v>
      </c>
      <c r="C53" s="189">
        <v>2018</v>
      </c>
      <c r="D53" s="196">
        <v>499</v>
      </c>
    </row>
    <row r="54" spans="1:4" s="187" customFormat="1" ht="12.75">
      <c r="A54" s="99">
        <v>49</v>
      </c>
      <c r="B54" s="188" t="s">
        <v>878</v>
      </c>
      <c r="C54" s="189">
        <v>2018</v>
      </c>
      <c r="D54" s="196">
        <v>619</v>
      </c>
    </row>
    <row r="55" spans="1:4" s="187" customFormat="1" ht="38.25">
      <c r="A55" s="99">
        <v>50</v>
      </c>
      <c r="B55" s="188" t="s">
        <v>879</v>
      </c>
      <c r="C55" s="189">
        <v>2018</v>
      </c>
      <c r="D55" s="196">
        <v>13739.1</v>
      </c>
    </row>
    <row r="56" spans="1:4" s="187" customFormat="1" ht="12.75">
      <c r="A56" s="99">
        <v>51</v>
      </c>
      <c r="B56" s="188" t="s">
        <v>882</v>
      </c>
      <c r="C56" s="189">
        <v>2018</v>
      </c>
      <c r="D56" s="196">
        <v>5633.4</v>
      </c>
    </row>
    <row r="57" spans="1:4" s="187" customFormat="1" ht="12.75">
      <c r="A57" s="99">
        <v>52</v>
      </c>
      <c r="B57" s="188" t="s">
        <v>883</v>
      </c>
      <c r="C57" s="189">
        <v>2018</v>
      </c>
      <c r="D57" s="196">
        <v>3900</v>
      </c>
    </row>
    <row r="58" spans="1:4" s="187" customFormat="1" ht="12.75">
      <c r="A58" s="99">
        <v>53</v>
      </c>
      <c r="B58" s="188" t="s">
        <v>884</v>
      </c>
      <c r="C58" s="189">
        <v>2018</v>
      </c>
      <c r="D58" s="196">
        <v>1100</v>
      </c>
    </row>
    <row r="59" spans="1:4" s="187" customFormat="1" ht="12.75">
      <c r="A59" s="99">
        <v>54</v>
      </c>
      <c r="B59" s="188" t="s">
        <v>885</v>
      </c>
      <c r="C59" s="189">
        <v>2018</v>
      </c>
      <c r="D59" s="196">
        <v>149</v>
      </c>
    </row>
    <row r="60" spans="1:4" s="187" customFormat="1" ht="12.75">
      <c r="A60" s="99">
        <v>55</v>
      </c>
      <c r="B60" s="188" t="s">
        <v>861</v>
      </c>
      <c r="C60" s="189">
        <v>2019</v>
      </c>
      <c r="D60" s="196">
        <v>7794</v>
      </c>
    </row>
    <row r="61" spans="1:4" s="187" customFormat="1" ht="12.75">
      <c r="A61" s="99">
        <v>56</v>
      </c>
      <c r="B61" s="188" t="s">
        <v>956</v>
      </c>
      <c r="C61" s="189">
        <v>2019</v>
      </c>
      <c r="D61" s="196">
        <v>4250.02</v>
      </c>
    </row>
    <row r="62" spans="1:4" s="187" customFormat="1" ht="12.75">
      <c r="A62" s="99">
        <v>57</v>
      </c>
      <c r="B62" s="188" t="s">
        <v>957</v>
      </c>
      <c r="C62" s="189">
        <v>2019</v>
      </c>
      <c r="D62" s="196">
        <v>2996</v>
      </c>
    </row>
    <row r="63" spans="1:4" s="187" customFormat="1" ht="12.75">
      <c r="A63" s="99">
        <v>58</v>
      </c>
      <c r="B63" s="188" t="s">
        <v>958</v>
      </c>
      <c r="C63" s="189">
        <v>2019</v>
      </c>
      <c r="D63" s="196">
        <v>1098</v>
      </c>
    </row>
    <row r="64" spans="1:4" s="187" customFormat="1" ht="12.75">
      <c r="A64" s="99">
        <v>59</v>
      </c>
      <c r="B64" s="188" t="s">
        <v>959</v>
      </c>
      <c r="C64" s="189">
        <v>2019</v>
      </c>
      <c r="D64" s="196">
        <v>6400</v>
      </c>
    </row>
    <row r="65" spans="1:4" s="187" customFormat="1" ht="12.75">
      <c r="A65" s="99">
        <v>60</v>
      </c>
      <c r="B65" s="188" t="s">
        <v>960</v>
      </c>
      <c r="C65" s="189">
        <v>2019</v>
      </c>
      <c r="D65" s="196">
        <v>800</v>
      </c>
    </row>
    <row r="66" spans="1:4" s="187" customFormat="1" ht="12.75">
      <c r="A66" s="99">
        <v>61</v>
      </c>
      <c r="B66" s="188" t="s">
        <v>961</v>
      </c>
      <c r="C66" s="189">
        <v>2019</v>
      </c>
      <c r="D66" s="196">
        <v>2400</v>
      </c>
    </row>
    <row r="67" spans="1:4" s="187" customFormat="1" ht="12.75">
      <c r="A67" s="99">
        <v>62</v>
      </c>
      <c r="B67" s="188" t="s">
        <v>962</v>
      </c>
      <c r="C67" s="189">
        <v>2019</v>
      </c>
      <c r="D67" s="196">
        <v>1800</v>
      </c>
    </row>
    <row r="68" spans="1:4" s="187" customFormat="1" ht="25.5">
      <c r="A68" s="99">
        <v>63</v>
      </c>
      <c r="B68" s="188" t="s">
        <v>963</v>
      </c>
      <c r="C68" s="189">
        <v>2019</v>
      </c>
      <c r="D68" s="196">
        <v>98547.6</v>
      </c>
    </row>
    <row r="69" spans="1:4" s="187" customFormat="1" ht="12.75">
      <c r="A69" s="99">
        <v>64</v>
      </c>
      <c r="B69" s="188" t="s">
        <v>964</v>
      </c>
      <c r="C69" s="189">
        <v>2019</v>
      </c>
      <c r="D69" s="196">
        <v>3690</v>
      </c>
    </row>
    <row r="70" spans="1:4" s="187" customFormat="1" ht="15">
      <c r="A70" s="99">
        <v>65</v>
      </c>
      <c r="B70" s="197" t="s">
        <v>965</v>
      </c>
      <c r="C70" s="189">
        <v>2020</v>
      </c>
      <c r="D70" s="196">
        <v>12300</v>
      </c>
    </row>
    <row r="71" spans="1:4" s="187" customFormat="1" ht="15">
      <c r="A71" s="99">
        <v>66</v>
      </c>
      <c r="B71" s="197" t="s">
        <v>966</v>
      </c>
      <c r="C71" s="189">
        <v>2020</v>
      </c>
      <c r="D71" s="196">
        <v>39360</v>
      </c>
    </row>
    <row r="72" spans="1:4" s="187" customFormat="1" ht="15">
      <c r="A72" s="99">
        <v>67</v>
      </c>
      <c r="B72" s="197" t="s">
        <v>967</v>
      </c>
      <c r="C72" s="189">
        <v>2020</v>
      </c>
      <c r="D72" s="196">
        <v>22140</v>
      </c>
    </row>
    <row r="73" spans="1:4" ht="12.75" customHeight="1">
      <c r="A73" s="274" t="s">
        <v>8</v>
      </c>
      <c r="B73" s="297"/>
      <c r="C73" s="275"/>
      <c r="D73" s="135">
        <f>SUM(D6:D72)</f>
        <v>447057.11</v>
      </c>
    </row>
    <row r="74" spans="1:4" ht="12.75">
      <c r="A74" s="293"/>
      <c r="B74" s="294"/>
      <c r="C74" s="294"/>
      <c r="D74" s="295"/>
    </row>
    <row r="75" spans="1:4" ht="12.75" customHeight="1">
      <c r="A75" s="298" t="s">
        <v>37</v>
      </c>
      <c r="B75" s="299"/>
      <c r="C75" s="299"/>
      <c r="D75" s="300"/>
    </row>
    <row r="76" spans="1:4" ht="12.75">
      <c r="A76" s="132">
        <v>1</v>
      </c>
      <c r="B76" s="200" t="s">
        <v>27</v>
      </c>
      <c r="C76" s="132">
        <v>2015</v>
      </c>
      <c r="D76" s="201">
        <v>2210</v>
      </c>
    </row>
    <row r="77" spans="1:4" ht="12.75">
      <c r="A77" s="132">
        <v>2</v>
      </c>
      <c r="B77" s="200" t="s">
        <v>288</v>
      </c>
      <c r="C77" s="132">
        <v>2016</v>
      </c>
      <c r="D77" s="201">
        <v>2210</v>
      </c>
    </row>
    <row r="78" spans="1:4" ht="12.75">
      <c r="A78" s="132">
        <v>3</v>
      </c>
      <c r="B78" s="200" t="s">
        <v>42</v>
      </c>
      <c r="C78" s="132">
        <v>2017</v>
      </c>
      <c r="D78" s="201">
        <v>3543.29</v>
      </c>
    </row>
    <row r="79" spans="1:4" ht="12.75">
      <c r="A79" s="132">
        <v>4</v>
      </c>
      <c r="B79" s="200" t="s">
        <v>728</v>
      </c>
      <c r="C79" s="132">
        <v>2018</v>
      </c>
      <c r="D79" s="201">
        <v>3499</v>
      </c>
    </row>
    <row r="80" spans="1:4" ht="12.75">
      <c r="A80" s="132">
        <v>5</v>
      </c>
      <c r="B80" s="200" t="s">
        <v>976</v>
      </c>
      <c r="C80" s="132">
        <v>2018</v>
      </c>
      <c r="D80" s="201">
        <v>17595</v>
      </c>
    </row>
    <row r="81" spans="1:4" ht="12.75">
      <c r="A81" s="132">
        <v>6</v>
      </c>
      <c r="B81" s="202" t="s">
        <v>977</v>
      </c>
      <c r="C81" s="143">
        <v>2019</v>
      </c>
      <c r="D81" s="203">
        <v>2999</v>
      </c>
    </row>
    <row r="82" spans="1:4" ht="12.75">
      <c r="A82" s="132">
        <v>7</v>
      </c>
      <c r="B82" s="202" t="s">
        <v>707</v>
      </c>
      <c r="C82" s="143">
        <v>2019</v>
      </c>
      <c r="D82" s="203">
        <v>1110</v>
      </c>
    </row>
    <row r="83" spans="1:4" ht="15" customHeight="1">
      <c r="A83" s="301" t="s">
        <v>8</v>
      </c>
      <c r="B83" s="302"/>
      <c r="C83" s="303"/>
      <c r="D83" s="199">
        <f>SUM(D76:D82)</f>
        <v>33166.29</v>
      </c>
    </row>
    <row r="84" spans="1:4" ht="12.75">
      <c r="A84" s="293"/>
      <c r="B84" s="294"/>
      <c r="C84" s="294"/>
      <c r="D84" s="295"/>
    </row>
    <row r="85" spans="1:4" s="19" customFormat="1" ht="12.75">
      <c r="A85" s="296" t="s">
        <v>149</v>
      </c>
      <c r="B85" s="296"/>
      <c r="C85" s="296"/>
      <c r="D85" s="296"/>
    </row>
    <row r="86" spans="1:4" s="19" customFormat="1" ht="12.75">
      <c r="A86" s="160">
        <v>1</v>
      </c>
      <c r="B86" s="68" t="s">
        <v>42</v>
      </c>
      <c r="C86" s="160">
        <v>2015</v>
      </c>
      <c r="D86" s="136">
        <v>9300</v>
      </c>
    </row>
    <row r="87" spans="1:4" s="19" customFormat="1" ht="12.75">
      <c r="A87" s="160">
        <v>2</v>
      </c>
      <c r="B87" s="68" t="s">
        <v>292</v>
      </c>
      <c r="C87" s="160">
        <v>2016</v>
      </c>
      <c r="D87" s="136">
        <v>26817.84</v>
      </c>
    </row>
    <row r="88" spans="1:4" s="19" customFormat="1" ht="12.75">
      <c r="A88" s="161">
        <v>3</v>
      </c>
      <c r="B88" s="68" t="s">
        <v>293</v>
      </c>
      <c r="C88" s="160">
        <v>2016</v>
      </c>
      <c r="D88" s="136">
        <v>6690</v>
      </c>
    </row>
    <row r="89" spans="1:4" s="19" customFormat="1" ht="12.75">
      <c r="A89" s="161">
        <v>4</v>
      </c>
      <c r="B89" s="68" t="s">
        <v>243</v>
      </c>
      <c r="C89" s="160">
        <v>2015</v>
      </c>
      <c r="D89" s="136">
        <v>12000</v>
      </c>
    </row>
    <row r="90" spans="1:4" s="19" customFormat="1" ht="12.75">
      <c r="A90" s="161">
        <v>5</v>
      </c>
      <c r="B90" s="68" t="s">
        <v>294</v>
      </c>
      <c r="C90" s="160">
        <v>2016</v>
      </c>
      <c r="D90" s="136">
        <v>8580</v>
      </c>
    </row>
    <row r="91" spans="1:4" s="19" customFormat="1" ht="12.75">
      <c r="A91" s="161">
        <v>6</v>
      </c>
      <c r="B91" s="68" t="s">
        <v>294</v>
      </c>
      <c r="C91" s="160">
        <v>2016</v>
      </c>
      <c r="D91" s="136">
        <v>6457.5</v>
      </c>
    </row>
    <row r="92" spans="1:4" s="19" customFormat="1" ht="12.75">
      <c r="A92" s="161">
        <v>7</v>
      </c>
      <c r="B92" s="68" t="s">
        <v>295</v>
      </c>
      <c r="C92" s="160">
        <v>2016</v>
      </c>
      <c r="D92" s="136">
        <v>1200</v>
      </c>
    </row>
    <row r="93" spans="1:4" s="19" customFormat="1" ht="12.75">
      <c r="A93" s="161">
        <v>8</v>
      </c>
      <c r="B93" s="68" t="s">
        <v>382</v>
      </c>
      <c r="C93" s="160">
        <v>2017</v>
      </c>
      <c r="D93" s="136">
        <v>2298</v>
      </c>
    </row>
    <row r="94" spans="1:4" s="19" customFormat="1" ht="12.75">
      <c r="A94" s="161">
        <v>9</v>
      </c>
      <c r="B94" s="68" t="s">
        <v>383</v>
      </c>
      <c r="C94" s="160">
        <v>2017</v>
      </c>
      <c r="D94" s="136">
        <v>2800</v>
      </c>
    </row>
    <row r="95" spans="1:4" s="19" customFormat="1" ht="12.75">
      <c r="A95" s="161">
        <v>10</v>
      </c>
      <c r="B95" s="68" t="s">
        <v>384</v>
      </c>
      <c r="C95" s="160">
        <v>2017</v>
      </c>
      <c r="D95" s="136">
        <v>17000</v>
      </c>
    </row>
    <row r="96" spans="1:4" s="19" customFormat="1" ht="12.75">
      <c r="A96" s="161">
        <v>11</v>
      </c>
      <c r="B96" s="68" t="s">
        <v>385</v>
      </c>
      <c r="C96" s="160">
        <v>2017</v>
      </c>
      <c r="D96" s="136">
        <v>6140</v>
      </c>
    </row>
    <row r="97" spans="1:4" s="19" customFormat="1" ht="12.75">
      <c r="A97" s="161">
        <v>12</v>
      </c>
      <c r="B97" s="65" t="s">
        <v>386</v>
      </c>
      <c r="C97" s="66">
        <v>2017</v>
      </c>
      <c r="D97" s="136">
        <v>9910</v>
      </c>
    </row>
    <row r="98" spans="1:4" s="19" customFormat="1" ht="12.75">
      <c r="A98" s="161">
        <v>13</v>
      </c>
      <c r="B98" s="65" t="s">
        <v>730</v>
      </c>
      <c r="C98" s="66">
        <v>2018</v>
      </c>
      <c r="D98" s="136">
        <v>8079.48</v>
      </c>
    </row>
    <row r="99" spans="1:4" s="19" customFormat="1" ht="12.75">
      <c r="A99" s="161">
        <v>14</v>
      </c>
      <c r="B99" s="65" t="s">
        <v>731</v>
      </c>
      <c r="C99" s="66">
        <v>2018</v>
      </c>
      <c r="D99" s="136">
        <v>1610</v>
      </c>
    </row>
    <row r="100" spans="1:4" s="19" customFormat="1" ht="12.75">
      <c r="A100" s="161">
        <v>15</v>
      </c>
      <c r="B100" s="65" t="s">
        <v>931</v>
      </c>
      <c r="C100" s="66">
        <v>2019</v>
      </c>
      <c r="D100" s="136">
        <v>3200.46</v>
      </c>
    </row>
    <row r="101" spans="1:4" s="19" customFormat="1" ht="12.75">
      <c r="A101" s="161">
        <v>16</v>
      </c>
      <c r="B101" s="65" t="s">
        <v>932</v>
      </c>
      <c r="C101" s="66">
        <v>2019</v>
      </c>
      <c r="D101" s="136">
        <v>1690</v>
      </c>
    </row>
    <row r="102" spans="1:4" s="19" customFormat="1" ht="12.75">
      <c r="A102" s="161">
        <v>17</v>
      </c>
      <c r="B102" s="65" t="s">
        <v>933</v>
      </c>
      <c r="C102" s="66">
        <v>2019</v>
      </c>
      <c r="D102" s="136">
        <v>13800</v>
      </c>
    </row>
    <row r="103" spans="1:4" s="19" customFormat="1" ht="12.75">
      <c r="A103" s="161">
        <v>18</v>
      </c>
      <c r="B103" s="65" t="s">
        <v>934</v>
      </c>
      <c r="C103" s="66">
        <v>2019</v>
      </c>
      <c r="D103" s="136">
        <v>2400</v>
      </c>
    </row>
    <row r="104" spans="1:4" s="19" customFormat="1" ht="12.75">
      <c r="A104" s="161">
        <v>19</v>
      </c>
      <c r="B104" s="65" t="s">
        <v>27</v>
      </c>
      <c r="C104" s="66">
        <v>2019</v>
      </c>
      <c r="D104" s="136">
        <v>4232</v>
      </c>
    </row>
    <row r="105" spans="1:4" ht="12.75">
      <c r="A105" s="264" t="s">
        <v>8</v>
      </c>
      <c r="B105" s="264"/>
      <c r="C105" s="264"/>
      <c r="D105" s="135">
        <f>SUM(D86:D104)</f>
        <v>144205.28</v>
      </c>
    </row>
    <row r="106" spans="1:4" ht="12.75">
      <c r="A106" s="293"/>
      <c r="B106" s="294"/>
      <c r="C106" s="294"/>
      <c r="D106" s="295"/>
    </row>
    <row r="107" spans="1:4" ht="12.75">
      <c r="A107" s="286" t="s">
        <v>47</v>
      </c>
      <c r="B107" s="287"/>
      <c r="C107" s="287"/>
      <c r="D107" s="288"/>
    </row>
    <row r="108" spans="1:4" ht="14.25" customHeight="1">
      <c r="A108" s="1">
        <v>1</v>
      </c>
      <c r="B108" s="8" t="s">
        <v>247</v>
      </c>
      <c r="C108" s="1">
        <v>2015</v>
      </c>
      <c r="D108" s="151">
        <v>5412</v>
      </c>
    </row>
    <row r="109" spans="1:4" ht="14.25" customHeight="1">
      <c r="A109" s="1">
        <v>2</v>
      </c>
      <c r="B109" s="8" t="s">
        <v>248</v>
      </c>
      <c r="C109" s="1">
        <v>2015</v>
      </c>
      <c r="D109" s="151">
        <v>799.5</v>
      </c>
    </row>
    <row r="110" spans="1:4" ht="14.25" customHeight="1">
      <c r="A110" s="1">
        <v>3</v>
      </c>
      <c r="B110" s="8" t="s">
        <v>249</v>
      </c>
      <c r="C110" s="1">
        <v>2015</v>
      </c>
      <c r="D110" s="151">
        <v>500</v>
      </c>
    </row>
    <row r="111" spans="1:4" ht="14.25" customHeight="1">
      <c r="A111" s="1">
        <v>4</v>
      </c>
      <c r="B111" s="8" t="s">
        <v>27</v>
      </c>
      <c r="C111" s="1">
        <v>2015</v>
      </c>
      <c r="D111" s="151">
        <v>3000</v>
      </c>
    </row>
    <row r="112" spans="1:4" ht="14.25" customHeight="1">
      <c r="A112" s="1">
        <v>5</v>
      </c>
      <c r="B112" s="8" t="s">
        <v>296</v>
      </c>
      <c r="C112" s="1">
        <v>2016</v>
      </c>
      <c r="D112" s="151">
        <v>20244.3</v>
      </c>
    </row>
    <row r="113" spans="1:4" ht="14.25" customHeight="1">
      <c r="A113" s="1">
        <v>6</v>
      </c>
      <c r="B113" s="8" t="s">
        <v>297</v>
      </c>
      <c r="C113" s="1">
        <v>2016</v>
      </c>
      <c r="D113" s="151">
        <v>5990</v>
      </c>
    </row>
    <row r="114" spans="1:4" ht="14.25" customHeight="1">
      <c r="A114" s="1">
        <v>7</v>
      </c>
      <c r="B114" s="8" t="s">
        <v>298</v>
      </c>
      <c r="C114" s="1">
        <v>2016</v>
      </c>
      <c r="D114" s="151">
        <v>2300</v>
      </c>
    </row>
    <row r="115" spans="1:4" ht="14.25" customHeight="1">
      <c r="A115" s="1">
        <v>8</v>
      </c>
      <c r="B115" s="8" t="s">
        <v>387</v>
      </c>
      <c r="C115" s="1">
        <v>2017</v>
      </c>
      <c r="D115" s="151">
        <v>7500</v>
      </c>
    </row>
    <row r="116" spans="1:4" ht="14.25" customHeight="1">
      <c r="A116" s="1">
        <v>9</v>
      </c>
      <c r="B116" s="8" t="s">
        <v>388</v>
      </c>
      <c r="C116" s="1">
        <v>2017</v>
      </c>
      <c r="D116" s="151">
        <v>10000</v>
      </c>
    </row>
    <row r="117" spans="1:4" ht="14.25" customHeight="1">
      <c r="A117" s="1">
        <v>10</v>
      </c>
      <c r="B117" s="8" t="s">
        <v>798</v>
      </c>
      <c r="C117" s="1">
        <v>2018</v>
      </c>
      <c r="D117" s="151">
        <v>17160.64</v>
      </c>
    </row>
    <row r="118" spans="1:4" ht="14.25" customHeight="1">
      <c r="A118" s="1">
        <v>11</v>
      </c>
      <c r="B118" s="8" t="s">
        <v>799</v>
      </c>
      <c r="C118" s="1">
        <v>2018</v>
      </c>
      <c r="D118" s="151">
        <v>700</v>
      </c>
    </row>
    <row r="119" spans="1:4" ht="14.25" customHeight="1">
      <c r="A119" s="1">
        <v>12</v>
      </c>
      <c r="B119" s="8" t="s">
        <v>800</v>
      </c>
      <c r="C119" s="1">
        <v>2018</v>
      </c>
      <c r="D119" s="151">
        <v>4305</v>
      </c>
    </row>
    <row r="120" spans="1:4" ht="14.25" customHeight="1">
      <c r="A120" s="1">
        <v>13</v>
      </c>
      <c r="B120" s="8" t="s">
        <v>387</v>
      </c>
      <c r="C120" s="1">
        <v>2018</v>
      </c>
      <c r="D120" s="151">
        <v>9600</v>
      </c>
    </row>
    <row r="121" spans="1:4" ht="14.25" customHeight="1">
      <c r="A121" s="1">
        <v>14</v>
      </c>
      <c r="B121" s="8" t="s">
        <v>937</v>
      </c>
      <c r="C121" s="1">
        <v>2019</v>
      </c>
      <c r="D121" s="151">
        <v>4650</v>
      </c>
    </row>
    <row r="122" spans="1:4" ht="12.75">
      <c r="A122" s="264" t="s">
        <v>8</v>
      </c>
      <c r="B122" s="264"/>
      <c r="C122" s="264"/>
      <c r="D122" s="135">
        <f>SUM(D108:D121)</f>
        <v>92161.44</v>
      </c>
    </row>
    <row r="123" spans="1:4" ht="12.75">
      <c r="A123" s="293"/>
      <c r="B123" s="294"/>
      <c r="C123" s="294"/>
      <c r="D123" s="295"/>
    </row>
    <row r="124" spans="1:4" ht="15" customHeight="1">
      <c r="A124" s="296" t="s">
        <v>52</v>
      </c>
      <c r="B124" s="296"/>
      <c r="C124" s="296"/>
      <c r="D124" s="296"/>
    </row>
    <row r="125" spans="1:4" ht="13.5" customHeight="1">
      <c r="A125" s="4" t="s">
        <v>9</v>
      </c>
      <c r="B125" s="26" t="s">
        <v>252</v>
      </c>
      <c r="C125" s="1">
        <v>2015</v>
      </c>
      <c r="D125" s="137">
        <f>5*2670</f>
        <v>13350</v>
      </c>
    </row>
    <row r="126" spans="1:4" ht="13.5" customHeight="1">
      <c r="A126" s="4" t="s">
        <v>14</v>
      </c>
      <c r="B126" s="26" t="s">
        <v>253</v>
      </c>
      <c r="C126" s="1">
        <v>2015</v>
      </c>
      <c r="D126" s="137">
        <v>1670</v>
      </c>
    </row>
    <row r="127" spans="1:4" ht="13.5" customHeight="1">
      <c r="A127" s="4" t="s">
        <v>15</v>
      </c>
      <c r="B127" s="26" t="s">
        <v>253</v>
      </c>
      <c r="C127" s="1">
        <v>2015</v>
      </c>
      <c r="D127" s="137">
        <v>2660</v>
      </c>
    </row>
    <row r="128" spans="1:4" ht="13.5" customHeight="1">
      <c r="A128" s="4" t="s">
        <v>16</v>
      </c>
      <c r="B128" s="26" t="s">
        <v>254</v>
      </c>
      <c r="C128" s="1">
        <v>2015</v>
      </c>
      <c r="D128" s="137">
        <f>2*600</f>
        <v>1200</v>
      </c>
    </row>
    <row r="129" spans="1:4" ht="13.5" customHeight="1">
      <c r="A129" s="4" t="s">
        <v>17</v>
      </c>
      <c r="B129" s="26" t="s">
        <v>301</v>
      </c>
      <c r="C129" s="1">
        <v>2016</v>
      </c>
      <c r="D129" s="137">
        <v>1470</v>
      </c>
    </row>
    <row r="130" spans="1:4" ht="13.5" customHeight="1">
      <c r="A130" s="4" t="s">
        <v>18</v>
      </c>
      <c r="B130" s="26" t="s">
        <v>302</v>
      </c>
      <c r="C130" s="1">
        <v>2016</v>
      </c>
      <c r="D130" s="137">
        <v>670</v>
      </c>
    </row>
    <row r="131" spans="1:4" ht="13.5" customHeight="1">
      <c r="A131" s="4" t="s">
        <v>19</v>
      </c>
      <c r="B131" s="26" t="s">
        <v>393</v>
      </c>
      <c r="C131" s="1">
        <v>2016</v>
      </c>
      <c r="D131" s="137">
        <v>2660</v>
      </c>
    </row>
    <row r="132" spans="1:4" ht="13.5" customHeight="1">
      <c r="A132" s="4" t="s">
        <v>28</v>
      </c>
      <c r="B132" s="26" t="s">
        <v>308</v>
      </c>
      <c r="C132" s="1">
        <v>2016</v>
      </c>
      <c r="D132" s="137">
        <v>12713.94</v>
      </c>
    </row>
    <row r="133" spans="1:4" ht="13.5" customHeight="1">
      <c r="A133" s="4" t="s">
        <v>29</v>
      </c>
      <c r="B133" s="26" t="s">
        <v>394</v>
      </c>
      <c r="C133" s="1">
        <v>2017</v>
      </c>
      <c r="D133" s="137">
        <v>2990</v>
      </c>
    </row>
    <row r="134" spans="1:4" ht="13.5" customHeight="1">
      <c r="A134" s="4" t="s">
        <v>30</v>
      </c>
      <c r="B134" s="26" t="s">
        <v>747</v>
      </c>
      <c r="C134" s="1">
        <v>2018</v>
      </c>
      <c r="D134" s="137">
        <v>1400</v>
      </c>
    </row>
    <row r="135" spans="1:4" ht="13.5" customHeight="1">
      <c r="A135" s="4" t="s">
        <v>31</v>
      </c>
      <c r="B135" s="26" t="s">
        <v>747</v>
      </c>
      <c r="C135" s="1">
        <v>2018</v>
      </c>
      <c r="D135" s="137">
        <v>1400</v>
      </c>
    </row>
    <row r="136" spans="1:4" ht="13.5" customHeight="1">
      <c r="A136" s="4" t="s">
        <v>734</v>
      </c>
      <c r="B136" s="26" t="s">
        <v>747</v>
      </c>
      <c r="C136" s="1">
        <v>2018</v>
      </c>
      <c r="D136" s="137">
        <v>1400</v>
      </c>
    </row>
    <row r="137" spans="1:4" ht="13.5" customHeight="1">
      <c r="A137" s="4" t="s">
        <v>735</v>
      </c>
      <c r="B137" s="26" t="s">
        <v>747</v>
      </c>
      <c r="C137" s="1">
        <v>2018</v>
      </c>
      <c r="D137" s="137">
        <v>1400</v>
      </c>
    </row>
    <row r="138" spans="1:4" ht="13.5" customHeight="1">
      <c r="A138" s="4" t="s">
        <v>736</v>
      </c>
      <c r="B138" s="26" t="s">
        <v>747</v>
      </c>
      <c r="C138" s="1">
        <v>2018</v>
      </c>
      <c r="D138" s="137">
        <v>1400</v>
      </c>
    </row>
    <row r="139" spans="1:4" ht="13.5" customHeight="1">
      <c r="A139" s="4" t="s">
        <v>737</v>
      </c>
      <c r="B139" s="26" t="s">
        <v>747</v>
      </c>
      <c r="C139" s="1">
        <v>2018</v>
      </c>
      <c r="D139" s="137">
        <v>1400</v>
      </c>
    </row>
    <row r="140" spans="1:4" ht="13.5" customHeight="1">
      <c r="A140" s="4" t="s">
        <v>738</v>
      </c>
      <c r="B140" s="26" t="s">
        <v>747</v>
      </c>
      <c r="C140" s="1">
        <v>2018</v>
      </c>
      <c r="D140" s="137">
        <v>1400</v>
      </c>
    </row>
    <row r="141" spans="1:4" ht="13.5" customHeight="1">
      <c r="A141" s="4" t="s">
        <v>739</v>
      </c>
      <c r="B141" s="26" t="s">
        <v>747</v>
      </c>
      <c r="C141" s="1">
        <v>2018</v>
      </c>
      <c r="D141" s="137">
        <v>1400</v>
      </c>
    </row>
    <row r="142" spans="1:4" ht="13.5" customHeight="1">
      <c r="A142" s="4" t="s">
        <v>740</v>
      </c>
      <c r="B142" s="26" t="s">
        <v>747</v>
      </c>
      <c r="C142" s="1">
        <v>2018</v>
      </c>
      <c r="D142" s="137">
        <v>1400</v>
      </c>
    </row>
    <row r="143" spans="1:4" ht="13.5" customHeight="1">
      <c r="A143" s="4" t="s">
        <v>741</v>
      </c>
      <c r="B143" s="26" t="s">
        <v>747</v>
      </c>
      <c r="C143" s="1">
        <v>2018</v>
      </c>
      <c r="D143" s="137">
        <v>1400</v>
      </c>
    </row>
    <row r="144" spans="1:4" ht="13.5" customHeight="1">
      <c r="A144" s="4" t="s">
        <v>742</v>
      </c>
      <c r="B144" s="26" t="s">
        <v>747</v>
      </c>
      <c r="C144" s="1">
        <v>2018</v>
      </c>
      <c r="D144" s="137">
        <v>1400</v>
      </c>
    </row>
    <row r="145" spans="1:4" ht="13.5" customHeight="1">
      <c r="A145" s="4" t="s">
        <v>743</v>
      </c>
      <c r="B145" s="26" t="s">
        <v>747</v>
      </c>
      <c r="C145" s="1">
        <v>2018</v>
      </c>
      <c r="D145" s="137">
        <v>1400</v>
      </c>
    </row>
    <row r="146" spans="1:4" ht="13.5" customHeight="1">
      <c r="A146" s="4" t="s">
        <v>744</v>
      </c>
      <c r="B146" s="26" t="s">
        <v>747</v>
      </c>
      <c r="C146" s="1">
        <v>2018</v>
      </c>
      <c r="D146" s="137">
        <v>1400</v>
      </c>
    </row>
    <row r="147" spans="1:4" ht="13.5" customHeight="1">
      <c r="A147" s="4" t="s">
        <v>745</v>
      </c>
      <c r="B147" s="26" t="s">
        <v>747</v>
      </c>
      <c r="C147" s="1">
        <v>2018</v>
      </c>
      <c r="D147" s="137">
        <v>1400</v>
      </c>
    </row>
    <row r="148" spans="1:4" ht="13.5" customHeight="1">
      <c r="A148" s="4" t="s">
        <v>746</v>
      </c>
      <c r="B148" s="26" t="s">
        <v>747</v>
      </c>
      <c r="C148" s="1">
        <v>2018</v>
      </c>
      <c r="D148" s="137">
        <v>1400</v>
      </c>
    </row>
    <row r="149" spans="1:4" ht="13.5" customHeight="1">
      <c r="A149" s="4" t="s">
        <v>748</v>
      </c>
      <c r="B149" s="26" t="s">
        <v>747</v>
      </c>
      <c r="C149" s="1">
        <v>2018</v>
      </c>
      <c r="D149" s="137">
        <v>1400</v>
      </c>
    </row>
    <row r="150" spans="1:4" ht="13.5" customHeight="1">
      <c r="A150" s="4" t="s">
        <v>749</v>
      </c>
      <c r="B150" s="26" t="s">
        <v>747</v>
      </c>
      <c r="C150" s="1">
        <v>2018</v>
      </c>
      <c r="D150" s="137">
        <v>1400</v>
      </c>
    </row>
    <row r="151" spans="1:4" ht="13.5" customHeight="1">
      <c r="A151" s="4" t="s">
        <v>750</v>
      </c>
      <c r="B151" s="26" t="s">
        <v>747</v>
      </c>
      <c r="C151" s="1">
        <v>2018</v>
      </c>
      <c r="D151" s="137">
        <v>1400</v>
      </c>
    </row>
    <row r="152" spans="1:4" ht="13.5" customHeight="1">
      <c r="A152" s="4" t="s">
        <v>751</v>
      </c>
      <c r="B152" s="26" t="s">
        <v>747</v>
      </c>
      <c r="C152" s="1">
        <v>2018</v>
      </c>
      <c r="D152" s="137">
        <v>1400</v>
      </c>
    </row>
    <row r="153" spans="1:4" ht="13.5" customHeight="1">
      <c r="A153" s="4" t="s">
        <v>752</v>
      </c>
      <c r="B153" s="26" t="s">
        <v>747</v>
      </c>
      <c r="C153" s="1">
        <v>2018</v>
      </c>
      <c r="D153" s="137">
        <v>1400</v>
      </c>
    </row>
    <row r="154" spans="1:4" ht="13.5" customHeight="1">
      <c r="A154" s="4" t="s">
        <v>753</v>
      </c>
      <c r="B154" s="26" t="s">
        <v>747</v>
      </c>
      <c r="C154" s="1">
        <v>2018</v>
      </c>
      <c r="D154" s="137">
        <v>1400</v>
      </c>
    </row>
    <row r="155" spans="1:4" ht="13.5" customHeight="1">
      <c r="A155" s="4" t="s">
        <v>754</v>
      </c>
      <c r="B155" s="26" t="s">
        <v>747</v>
      </c>
      <c r="C155" s="1">
        <v>2018</v>
      </c>
      <c r="D155" s="137">
        <v>1400</v>
      </c>
    </row>
    <row r="156" spans="1:4" ht="13.5" customHeight="1">
      <c r="A156" s="4" t="s">
        <v>755</v>
      </c>
      <c r="B156" s="26" t="s">
        <v>747</v>
      </c>
      <c r="C156" s="1">
        <v>2018</v>
      </c>
      <c r="D156" s="137">
        <v>1400</v>
      </c>
    </row>
    <row r="157" spans="1:4" ht="13.5" customHeight="1">
      <c r="A157" s="4" t="s">
        <v>756</v>
      </c>
      <c r="B157" s="26" t="s">
        <v>747</v>
      </c>
      <c r="C157" s="1">
        <v>2018</v>
      </c>
      <c r="D157" s="137">
        <v>1400</v>
      </c>
    </row>
    <row r="158" spans="1:4" ht="13.5" customHeight="1">
      <c r="A158" s="4" t="s">
        <v>757</v>
      </c>
      <c r="B158" s="26" t="s">
        <v>747</v>
      </c>
      <c r="C158" s="1">
        <v>2018</v>
      </c>
      <c r="D158" s="137">
        <v>1400</v>
      </c>
    </row>
    <row r="159" spans="1:4" ht="13.5" customHeight="1">
      <c r="A159" s="4" t="s">
        <v>758</v>
      </c>
      <c r="B159" s="26" t="s">
        <v>747</v>
      </c>
      <c r="C159" s="1">
        <v>2018</v>
      </c>
      <c r="D159" s="137">
        <v>1400</v>
      </c>
    </row>
    <row r="160" spans="1:4" ht="13.5" customHeight="1">
      <c r="A160" s="4" t="s">
        <v>759</v>
      </c>
      <c r="B160" s="26" t="s">
        <v>747</v>
      </c>
      <c r="C160" s="1">
        <v>2018</v>
      </c>
      <c r="D160" s="137">
        <v>1400</v>
      </c>
    </row>
    <row r="161" spans="1:4" ht="13.5" customHeight="1">
      <c r="A161" s="4" t="s">
        <v>760</v>
      </c>
      <c r="B161" s="26" t="s">
        <v>747</v>
      </c>
      <c r="C161" s="1">
        <v>2018</v>
      </c>
      <c r="D161" s="137">
        <v>1400</v>
      </c>
    </row>
    <row r="162" spans="1:4" ht="13.5" customHeight="1">
      <c r="A162" s="4" t="s">
        <v>761</v>
      </c>
      <c r="B162" s="26" t="s">
        <v>747</v>
      </c>
      <c r="C162" s="1">
        <v>2018</v>
      </c>
      <c r="D162" s="137">
        <v>1400</v>
      </c>
    </row>
    <row r="163" spans="1:4" ht="13.5" customHeight="1">
      <c r="A163" s="4" t="s">
        <v>762</v>
      </c>
      <c r="B163" s="26" t="s">
        <v>747</v>
      </c>
      <c r="C163" s="1">
        <v>2018</v>
      </c>
      <c r="D163" s="137">
        <v>1400</v>
      </c>
    </row>
    <row r="164" spans="1:4" ht="13.5" customHeight="1">
      <c r="A164" s="4" t="s">
        <v>763</v>
      </c>
      <c r="B164" s="26" t="s">
        <v>778</v>
      </c>
      <c r="C164" s="1">
        <v>2018</v>
      </c>
      <c r="D164" s="137">
        <v>830</v>
      </c>
    </row>
    <row r="165" spans="1:4" ht="13.5" customHeight="1">
      <c r="A165" s="4" t="s">
        <v>764</v>
      </c>
      <c r="B165" s="26" t="s">
        <v>780</v>
      </c>
      <c r="C165" s="1">
        <v>2018</v>
      </c>
      <c r="D165" s="137">
        <v>1300</v>
      </c>
    </row>
    <row r="166" spans="1:4" ht="13.5" customHeight="1">
      <c r="A166" s="4" t="s">
        <v>765</v>
      </c>
      <c r="B166" s="26" t="s">
        <v>782</v>
      </c>
      <c r="C166" s="1">
        <v>2018</v>
      </c>
      <c r="D166" s="137">
        <v>1500</v>
      </c>
    </row>
    <row r="167" spans="1:4" ht="13.5" customHeight="1">
      <c r="A167" s="4" t="s">
        <v>766</v>
      </c>
      <c r="B167" s="26" t="s">
        <v>784</v>
      </c>
      <c r="C167" s="1">
        <v>2018</v>
      </c>
      <c r="D167" s="137">
        <v>750</v>
      </c>
    </row>
    <row r="168" spans="1:4" ht="13.5" customHeight="1">
      <c r="A168" s="4" t="s">
        <v>767</v>
      </c>
      <c r="B168" s="26" t="s">
        <v>784</v>
      </c>
      <c r="C168" s="1">
        <v>2018</v>
      </c>
      <c r="D168" s="137">
        <v>750</v>
      </c>
    </row>
    <row r="169" spans="1:4" ht="13.5" customHeight="1">
      <c r="A169" s="4" t="s">
        <v>768</v>
      </c>
      <c r="B169" s="26" t="s">
        <v>787</v>
      </c>
      <c r="C169" s="1">
        <v>2018</v>
      </c>
      <c r="D169" s="137">
        <v>685</v>
      </c>
    </row>
    <row r="170" spans="1:4" ht="13.5" customHeight="1">
      <c r="A170" s="4" t="s">
        <v>769</v>
      </c>
      <c r="B170" s="26" t="s">
        <v>787</v>
      </c>
      <c r="C170" s="1">
        <v>2018</v>
      </c>
      <c r="D170" s="137">
        <v>750</v>
      </c>
    </row>
    <row r="171" spans="1:4" ht="13.5" customHeight="1">
      <c r="A171" s="4" t="s">
        <v>770</v>
      </c>
      <c r="B171" s="26" t="s">
        <v>943</v>
      </c>
      <c r="C171" s="1">
        <v>2019</v>
      </c>
      <c r="D171" s="137">
        <v>1300</v>
      </c>
    </row>
    <row r="172" spans="1:4" ht="13.5" customHeight="1">
      <c r="A172" s="4" t="s">
        <v>771</v>
      </c>
      <c r="B172" s="26" t="s">
        <v>944</v>
      </c>
      <c r="C172" s="1">
        <v>2019</v>
      </c>
      <c r="D172" s="137">
        <v>1050.01</v>
      </c>
    </row>
    <row r="173" spans="1:4" ht="13.5" customHeight="1">
      <c r="A173" s="4" t="s">
        <v>772</v>
      </c>
      <c r="B173" s="26" t="s">
        <v>944</v>
      </c>
      <c r="C173" s="1">
        <v>2019</v>
      </c>
      <c r="D173" s="137">
        <v>1050</v>
      </c>
    </row>
    <row r="174" spans="1:4" ht="13.5" customHeight="1">
      <c r="A174" s="4" t="s">
        <v>773</v>
      </c>
      <c r="B174" s="26" t="s">
        <v>944</v>
      </c>
      <c r="C174" s="1">
        <v>2019</v>
      </c>
      <c r="D174" s="137">
        <v>1050</v>
      </c>
    </row>
    <row r="175" spans="1:4" ht="13.5" customHeight="1">
      <c r="A175" s="4" t="s">
        <v>774</v>
      </c>
      <c r="B175" s="26" t="s">
        <v>944</v>
      </c>
      <c r="C175" s="1">
        <v>2019</v>
      </c>
      <c r="D175" s="137">
        <v>1050</v>
      </c>
    </row>
    <row r="176" spans="1:4" ht="13.5" customHeight="1">
      <c r="A176" s="4" t="s">
        <v>775</v>
      </c>
      <c r="B176" s="26" t="s">
        <v>944</v>
      </c>
      <c r="C176" s="1">
        <v>2019</v>
      </c>
      <c r="D176" s="137">
        <v>1050</v>
      </c>
    </row>
    <row r="177" spans="1:4" ht="13.5" customHeight="1">
      <c r="A177" s="4" t="s">
        <v>776</v>
      </c>
      <c r="B177" s="26" t="s">
        <v>944</v>
      </c>
      <c r="C177" s="1">
        <v>2019</v>
      </c>
      <c r="D177" s="137">
        <v>1050</v>
      </c>
    </row>
    <row r="178" spans="1:4" ht="13.5" customHeight="1">
      <c r="A178" s="4" t="s">
        <v>777</v>
      </c>
      <c r="B178" s="26" t="s">
        <v>944</v>
      </c>
      <c r="C178" s="1">
        <v>2019</v>
      </c>
      <c r="D178" s="137">
        <v>1050</v>
      </c>
    </row>
    <row r="179" spans="1:4" ht="13.5" customHeight="1">
      <c r="A179" s="4" t="s">
        <v>779</v>
      </c>
      <c r="B179" s="26" t="s">
        <v>945</v>
      </c>
      <c r="C179" s="1">
        <v>2019</v>
      </c>
      <c r="D179" s="137">
        <v>599.99</v>
      </c>
    </row>
    <row r="180" spans="1:4" ht="13.5" customHeight="1">
      <c r="A180" s="4" t="s">
        <v>781</v>
      </c>
      <c r="B180" s="26" t="s">
        <v>946</v>
      </c>
      <c r="C180" s="1">
        <v>2019</v>
      </c>
      <c r="D180" s="137">
        <v>630.01</v>
      </c>
    </row>
    <row r="181" spans="1:4" ht="13.5" customHeight="1">
      <c r="A181" s="4" t="s">
        <v>783</v>
      </c>
      <c r="B181" s="26" t="s">
        <v>947</v>
      </c>
      <c r="C181" s="1">
        <v>2019</v>
      </c>
      <c r="D181" s="137">
        <v>945</v>
      </c>
    </row>
    <row r="182" spans="1:4" ht="13.5" customHeight="1">
      <c r="A182" s="4" t="s">
        <v>785</v>
      </c>
      <c r="B182" s="26" t="s">
        <v>948</v>
      </c>
      <c r="C182" s="1">
        <v>2019</v>
      </c>
      <c r="D182" s="137">
        <v>950</v>
      </c>
    </row>
    <row r="183" spans="1:4" ht="13.5" customHeight="1">
      <c r="A183" s="4" t="s">
        <v>786</v>
      </c>
      <c r="B183" s="26" t="s">
        <v>949</v>
      </c>
      <c r="C183" s="1">
        <v>2019</v>
      </c>
      <c r="D183" s="137">
        <v>1215</v>
      </c>
    </row>
    <row r="184" spans="1:4" ht="13.5" customHeight="1">
      <c r="A184" s="4" t="s">
        <v>788</v>
      </c>
      <c r="B184" s="26" t="s">
        <v>950</v>
      </c>
      <c r="C184" s="1">
        <v>2019</v>
      </c>
      <c r="D184" s="137">
        <v>1780</v>
      </c>
    </row>
    <row r="185" spans="1:4" ht="12.75">
      <c r="A185" s="7"/>
      <c r="B185" s="7" t="s">
        <v>8</v>
      </c>
      <c r="C185" s="7"/>
      <c r="D185" s="135">
        <f>SUM(D125:D184)</f>
        <v>102718.95</v>
      </c>
    </row>
    <row r="186" spans="1:4" ht="12.75">
      <c r="A186" s="293"/>
      <c r="B186" s="294"/>
      <c r="C186" s="294"/>
      <c r="D186" s="295"/>
    </row>
    <row r="187" spans="1:4" ht="12.75">
      <c r="A187" s="268" t="s">
        <v>55</v>
      </c>
      <c r="B187" s="268"/>
      <c r="C187" s="268"/>
      <c r="D187" s="268"/>
    </row>
    <row r="188" spans="1:4" ht="12.75">
      <c r="A188" s="66">
        <v>1</v>
      </c>
      <c r="B188" s="69" t="s">
        <v>255</v>
      </c>
      <c r="C188" s="160">
        <v>2015</v>
      </c>
      <c r="D188" s="136">
        <v>949</v>
      </c>
    </row>
    <row r="189" spans="1:4" ht="12.75">
      <c r="A189" s="66">
        <v>2</v>
      </c>
      <c r="B189" s="69" t="s">
        <v>224</v>
      </c>
      <c r="C189" s="160">
        <v>2017</v>
      </c>
      <c r="D189" s="136">
        <v>3400</v>
      </c>
    </row>
    <row r="190" spans="1:4" ht="12.75">
      <c r="A190" s="66">
        <v>3</v>
      </c>
      <c r="B190" s="69" t="s">
        <v>224</v>
      </c>
      <c r="C190" s="160">
        <v>2019</v>
      </c>
      <c r="D190" s="136">
        <v>3490</v>
      </c>
    </row>
    <row r="191" spans="1:4" ht="12.75">
      <c r="A191" s="66">
        <v>4</v>
      </c>
      <c r="B191" s="69" t="s">
        <v>920</v>
      </c>
      <c r="C191" s="160">
        <v>2019</v>
      </c>
      <c r="D191" s="136">
        <v>1069.28</v>
      </c>
    </row>
    <row r="192" spans="1:4" ht="12.75">
      <c r="A192" s="264" t="s">
        <v>8</v>
      </c>
      <c r="B192" s="264"/>
      <c r="C192" s="264"/>
      <c r="D192" s="135">
        <f>SUM(D188:D191)</f>
        <v>8908.28</v>
      </c>
    </row>
    <row r="193" spans="1:4" ht="12.75">
      <c r="A193" s="293"/>
      <c r="B193" s="294"/>
      <c r="C193" s="294"/>
      <c r="D193" s="295"/>
    </row>
    <row r="194" spans="1:4" ht="12.75">
      <c r="A194" s="263" t="s">
        <v>60</v>
      </c>
      <c r="B194" s="263"/>
      <c r="C194" s="263"/>
      <c r="D194" s="263"/>
    </row>
    <row r="195" spans="1:4" ht="12.75" customHeight="1">
      <c r="A195" s="56">
        <v>1</v>
      </c>
      <c r="B195" s="86" t="s">
        <v>207</v>
      </c>
      <c r="C195" s="87">
        <v>2014</v>
      </c>
      <c r="D195" s="152">
        <v>757</v>
      </c>
    </row>
    <row r="196" spans="1:4" ht="12.75" customHeight="1">
      <c r="A196" s="56">
        <v>2</v>
      </c>
      <c r="B196" s="86" t="s">
        <v>209</v>
      </c>
      <c r="C196" s="87">
        <v>2014</v>
      </c>
      <c r="D196" s="152">
        <v>219</v>
      </c>
    </row>
    <row r="197" spans="1:4" ht="12.75" customHeight="1">
      <c r="A197" s="56">
        <v>3</v>
      </c>
      <c r="B197" s="86" t="s">
        <v>210</v>
      </c>
      <c r="C197" s="87">
        <v>2014</v>
      </c>
      <c r="D197" s="152">
        <v>225</v>
      </c>
    </row>
    <row r="198" spans="1:4" ht="12.75" customHeight="1">
      <c r="A198" s="56">
        <v>4</v>
      </c>
      <c r="B198" s="86" t="s">
        <v>410</v>
      </c>
      <c r="C198" s="87">
        <v>2015</v>
      </c>
      <c r="D198" s="152">
        <v>799</v>
      </c>
    </row>
    <row r="199" spans="1:4" ht="12.75" customHeight="1">
      <c r="A199" s="56">
        <v>5</v>
      </c>
      <c r="B199" s="86" t="s">
        <v>256</v>
      </c>
      <c r="C199" s="87">
        <v>2015</v>
      </c>
      <c r="D199" s="152">
        <v>1350</v>
      </c>
    </row>
    <row r="200" spans="1:4" ht="12.75" customHeight="1">
      <c r="A200" s="56">
        <v>6</v>
      </c>
      <c r="B200" s="86" t="s">
        <v>257</v>
      </c>
      <c r="C200" s="87">
        <v>2015</v>
      </c>
      <c r="D200" s="152">
        <v>350</v>
      </c>
    </row>
    <row r="201" spans="1:4" ht="12.75" customHeight="1">
      <c r="A201" s="56">
        <v>7</v>
      </c>
      <c r="B201" s="86" t="s">
        <v>258</v>
      </c>
      <c r="C201" s="87">
        <v>2015</v>
      </c>
      <c r="D201" s="152">
        <v>1350</v>
      </c>
    </row>
    <row r="202" spans="1:4" ht="12.75" customHeight="1">
      <c r="A202" s="56">
        <v>8</v>
      </c>
      <c r="B202" s="86" t="s">
        <v>208</v>
      </c>
      <c r="C202" s="87">
        <v>2016</v>
      </c>
      <c r="D202" s="152">
        <v>365</v>
      </c>
    </row>
    <row r="203" spans="1:4" ht="12.75" customHeight="1">
      <c r="A203" s="56">
        <v>9</v>
      </c>
      <c r="B203" s="86" t="s">
        <v>304</v>
      </c>
      <c r="C203" s="87">
        <v>2016</v>
      </c>
      <c r="D203" s="152">
        <v>350</v>
      </c>
    </row>
    <row r="204" spans="1:4" ht="12.75" customHeight="1">
      <c r="A204" s="56">
        <v>11</v>
      </c>
      <c r="B204" s="86" t="s">
        <v>411</v>
      </c>
      <c r="C204" s="87">
        <v>2017</v>
      </c>
      <c r="D204" s="152">
        <v>1200</v>
      </c>
    </row>
    <row r="205" spans="1:4" ht="12.75" customHeight="1">
      <c r="A205" s="56">
        <v>12</v>
      </c>
      <c r="B205" s="86" t="s">
        <v>412</v>
      </c>
      <c r="C205" s="87">
        <v>2017</v>
      </c>
      <c r="D205" s="152">
        <v>218.99</v>
      </c>
    </row>
    <row r="206" spans="1:4" ht="12.75" customHeight="1">
      <c r="A206" s="56">
        <v>13</v>
      </c>
      <c r="B206" s="86" t="s">
        <v>413</v>
      </c>
      <c r="C206" s="87">
        <v>2017</v>
      </c>
      <c r="D206" s="152">
        <v>265</v>
      </c>
    </row>
    <row r="207" spans="1:4" ht="12.75" customHeight="1">
      <c r="A207" s="56">
        <v>14</v>
      </c>
      <c r="B207" s="88" t="s">
        <v>721</v>
      </c>
      <c r="C207" s="56">
        <v>2018</v>
      </c>
      <c r="D207" s="152">
        <v>349</v>
      </c>
    </row>
    <row r="208" spans="1:4" ht="12.75" customHeight="1">
      <c r="A208" s="264" t="s">
        <v>8</v>
      </c>
      <c r="B208" s="264"/>
      <c r="C208" s="264"/>
      <c r="D208" s="135">
        <f>SUM(D195:D207)</f>
        <v>7797.99</v>
      </c>
    </row>
    <row r="209" spans="1:4" ht="12.75">
      <c r="A209" s="305"/>
      <c r="B209" s="306"/>
      <c r="C209" s="306"/>
      <c r="D209" s="307"/>
    </row>
    <row r="210" spans="1:4" ht="12.75">
      <c r="A210" s="263" t="s">
        <v>166</v>
      </c>
      <c r="B210" s="263"/>
      <c r="C210" s="263"/>
      <c r="D210" s="263"/>
    </row>
    <row r="211" spans="1:4" ht="12.75">
      <c r="A211" s="12">
        <v>1</v>
      </c>
      <c r="B211" s="38" t="s">
        <v>262</v>
      </c>
      <c r="C211" s="12">
        <v>2016</v>
      </c>
      <c r="D211" s="169">
        <v>8070</v>
      </c>
    </row>
    <row r="212" spans="1:4" ht="12.75">
      <c r="A212" s="12">
        <v>2</v>
      </c>
      <c r="B212" s="38" t="s">
        <v>305</v>
      </c>
      <c r="C212" s="12">
        <v>2016</v>
      </c>
      <c r="D212" s="169">
        <v>900</v>
      </c>
    </row>
    <row r="213" spans="1:4" ht="12.75">
      <c r="A213" s="12">
        <v>3</v>
      </c>
      <c r="B213" s="38" t="s">
        <v>306</v>
      </c>
      <c r="C213" s="12">
        <v>2016</v>
      </c>
      <c r="D213" s="169">
        <v>460</v>
      </c>
    </row>
    <row r="214" spans="1:4" ht="12.75">
      <c r="A214" s="12">
        <v>4</v>
      </c>
      <c r="B214" s="38" t="s">
        <v>417</v>
      </c>
      <c r="C214" s="12">
        <v>2017</v>
      </c>
      <c r="D214" s="169">
        <v>1280</v>
      </c>
    </row>
    <row r="215" spans="1:4" ht="12.75">
      <c r="A215" s="12">
        <v>5</v>
      </c>
      <c r="B215" s="38" t="s">
        <v>418</v>
      </c>
      <c r="C215" s="12">
        <v>2017</v>
      </c>
      <c r="D215" s="169">
        <v>1650</v>
      </c>
    </row>
    <row r="216" spans="1:4" ht="12.75">
      <c r="A216" s="12">
        <v>6</v>
      </c>
      <c r="B216" s="38" t="s">
        <v>419</v>
      </c>
      <c r="C216" s="12">
        <v>2017</v>
      </c>
      <c r="D216" s="169">
        <v>7260</v>
      </c>
    </row>
    <row r="217" spans="1:4" ht="12.75">
      <c r="A217" s="12">
        <v>7</v>
      </c>
      <c r="B217" s="38" t="s">
        <v>420</v>
      </c>
      <c r="C217" s="12">
        <v>2017</v>
      </c>
      <c r="D217" s="169">
        <v>8940</v>
      </c>
    </row>
    <row r="218" spans="1:4" ht="12.75">
      <c r="A218" s="12">
        <v>8</v>
      </c>
      <c r="B218" s="38" t="s">
        <v>925</v>
      </c>
      <c r="C218" s="12">
        <v>2017</v>
      </c>
      <c r="D218" s="169">
        <v>664.21</v>
      </c>
    </row>
    <row r="219" spans="1:4" ht="12.75">
      <c r="A219" s="12">
        <v>9</v>
      </c>
      <c r="B219" s="170" t="s">
        <v>726</v>
      </c>
      <c r="C219" s="171">
        <v>2018</v>
      </c>
      <c r="D219" s="172">
        <v>1400</v>
      </c>
    </row>
    <row r="220" spans="1:4" ht="12.75">
      <c r="A220" s="12">
        <v>10</v>
      </c>
      <c r="B220" s="170" t="s">
        <v>727</v>
      </c>
      <c r="C220" s="171">
        <v>2018</v>
      </c>
      <c r="D220" s="172">
        <v>2138</v>
      </c>
    </row>
    <row r="221" spans="1:4" ht="12.75">
      <c r="A221" s="12">
        <v>11</v>
      </c>
      <c r="B221" s="170" t="s">
        <v>926</v>
      </c>
      <c r="C221" s="171">
        <v>2018</v>
      </c>
      <c r="D221" s="172">
        <v>1122.99</v>
      </c>
    </row>
    <row r="222" spans="1:4" ht="12.75">
      <c r="A222" s="12">
        <v>12</v>
      </c>
      <c r="B222" s="170" t="s">
        <v>927</v>
      </c>
      <c r="C222" s="171">
        <v>2019</v>
      </c>
      <c r="D222" s="172">
        <v>4860</v>
      </c>
    </row>
    <row r="223" spans="1:4" ht="12.75">
      <c r="A223" s="12">
        <v>13</v>
      </c>
      <c r="B223" s="170" t="s">
        <v>928</v>
      </c>
      <c r="C223" s="171">
        <v>2019</v>
      </c>
      <c r="D223" s="172">
        <v>430.5</v>
      </c>
    </row>
    <row r="224" spans="1:4" ht="12.75">
      <c r="A224" s="12">
        <v>14</v>
      </c>
      <c r="B224" s="170" t="s">
        <v>929</v>
      </c>
      <c r="C224" s="171">
        <v>2019</v>
      </c>
      <c r="D224" s="172">
        <v>2410.8</v>
      </c>
    </row>
    <row r="225" spans="1:4" ht="12.75">
      <c r="A225" s="264" t="s">
        <v>8</v>
      </c>
      <c r="B225" s="264"/>
      <c r="C225" s="264"/>
      <c r="D225" s="135">
        <f>SUM(D211:D224)</f>
        <v>41586.5</v>
      </c>
    </row>
    <row r="226" spans="1:4" ht="12.75">
      <c r="A226" s="290"/>
      <c r="B226" s="291"/>
      <c r="C226" s="291"/>
      <c r="D226" s="292"/>
    </row>
    <row r="227" spans="1:4" ht="12.75">
      <c r="A227" s="263" t="s">
        <v>65</v>
      </c>
      <c r="B227" s="263"/>
      <c r="C227" s="263"/>
      <c r="D227" s="263"/>
    </row>
    <row r="228" spans="1:4" ht="12.75">
      <c r="A228" s="12">
        <v>1</v>
      </c>
      <c r="B228" s="85" t="s">
        <v>703</v>
      </c>
      <c r="C228" s="12">
        <v>2016</v>
      </c>
      <c r="D228" s="138">
        <v>1377.6</v>
      </c>
    </row>
    <row r="229" spans="1:4" ht="12.75">
      <c r="A229" s="12">
        <v>2</v>
      </c>
      <c r="B229" s="85" t="s">
        <v>704</v>
      </c>
      <c r="C229" s="12">
        <v>2016</v>
      </c>
      <c r="D229" s="138">
        <v>528.64</v>
      </c>
    </row>
    <row r="230" spans="1:4" ht="12.75">
      <c r="A230" s="12">
        <v>3</v>
      </c>
      <c r="B230" s="85" t="s">
        <v>705</v>
      </c>
      <c r="C230" s="12">
        <v>2016</v>
      </c>
      <c r="D230" s="138">
        <v>2199.24</v>
      </c>
    </row>
    <row r="231" spans="1:4" ht="12.75">
      <c r="A231" s="12">
        <v>4</v>
      </c>
      <c r="B231" s="85" t="s">
        <v>705</v>
      </c>
      <c r="C231" s="12">
        <v>2015</v>
      </c>
      <c r="D231" s="138">
        <v>2237.71</v>
      </c>
    </row>
    <row r="232" spans="1:4" ht="12.75">
      <c r="A232" s="12">
        <v>5</v>
      </c>
      <c r="B232" s="85" t="s">
        <v>705</v>
      </c>
      <c r="C232" s="12">
        <v>2015</v>
      </c>
      <c r="D232" s="138">
        <v>2237.7</v>
      </c>
    </row>
    <row r="233" spans="1:4" ht="12.75">
      <c r="A233" s="12">
        <v>6</v>
      </c>
      <c r="B233" s="85" t="s">
        <v>705</v>
      </c>
      <c r="C233" s="12">
        <v>2015</v>
      </c>
      <c r="D233" s="138">
        <v>1168.5</v>
      </c>
    </row>
    <row r="234" spans="1:4" ht="12.75">
      <c r="A234" s="12">
        <v>7</v>
      </c>
      <c r="B234" s="85" t="s">
        <v>706</v>
      </c>
      <c r="C234" s="12">
        <v>2017</v>
      </c>
      <c r="D234" s="138">
        <v>629</v>
      </c>
    </row>
    <row r="235" spans="1:4" ht="12.75">
      <c r="A235" s="12">
        <v>8</v>
      </c>
      <c r="B235" s="85" t="s">
        <v>704</v>
      </c>
      <c r="C235" s="12">
        <v>2018</v>
      </c>
      <c r="D235" s="138">
        <v>369</v>
      </c>
    </row>
    <row r="236" spans="1:4" ht="12.75">
      <c r="A236" s="12">
        <v>9</v>
      </c>
      <c r="B236" s="85" t="s">
        <v>710</v>
      </c>
      <c r="C236" s="12">
        <v>2016</v>
      </c>
      <c r="D236" s="138">
        <v>3325</v>
      </c>
    </row>
    <row r="237" spans="1:4" ht="12.75">
      <c r="A237" s="12">
        <v>10</v>
      </c>
      <c r="B237" s="85" t="s">
        <v>709</v>
      </c>
      <c r="C237" s="12">
        <v>2016</v>
      </c>
      <c r="D237" s="138">
        <v>3325</v>
      </c>
    </row>
    <row r="238" spans="1:4" ht="12.75">
      <c r="A238" s="12">
        <v>11</v>
      </c>
      <c r="B238" s="85" t="s">
        <v>705</v>
      </c>
      <c r="C238" s="12">
        <v>2016</v>
      </c>
      <c r="D238" s="138">
        <v>3325</v>
      </c>
    </row>
    <row r="239" spans="1:4" ht="12.75">
      <c r="A239" s="12">
        <v>12</v>
      </c>
      <c r="B239" s="85" t="s">
        <v>705</v>
      </c>
      <c r="C239" s="12">
        <v>2016</v>
      </c>
      <c r="D239" s="138">
        <v>3325</v>
      </c>
    </row>
    <row r="240" spans="1:4" ht="12.75">
      <c r="A240" s="12">
        <v>13</v>
      </c>
      <c r="B240" s="85" t="s">
        <v>708</v>
      </c>
      <c r="C240" s="12">
        <v>2015</v>
      </c>
      <c r="D240" s="138">
        <v>3325</v>
      </c>
    </row>
    <row r="241" spans="1:4" ht="12.75">
      <c r="A241" s="12">
        <v>14</v>
      </c>
      <c r="B241" s="85" t="s">
        <v>705</v>
      </c>
      <c r="C241" s="12">
        <v>2015</v>
      </c>
      <c r="D241" s="138">
        <v>3325</v>
      </c>
    </row>
    <row r="242" spans="1:4" ht="12.75">
      <c r="A242" s="12">
        <v>15</v>
      </c>
      <c r="B242" s="85" t="s">
        <v>705</v>
      </c>
      <c r="C242" s="12">
        <v>2015</v>
      </c>
      <c r="D242" s="138">
        <v>3325</v>
      </c>
    </row>
    <row r="243" spans="1:4" ht="12.75">
      <c r="A243" s="12">
        <v>16</v>
      </c>
      <c r="B243" s="85" t="s">
        <v>707</v>
      </c>
      <c r="C243" s="12">
        <v>2015</v>
      </c>
      <c r="D243" s="138">
        <v>3324.98</v>
      </c>
    </row>
    <row r="244" spans="1:4" ht="12.75">
      <c r="A244" s="12">
        <v>17</v>
      </c>
      <c r="B244" s="85" t="s">
        <v>712</v>
      </c>
      <c r="C244" s="12">
        <v>2018</v>
      </c>
      <c r="D244" s="138">
        <v>2252.25</v>
      </c>
    </row>
    <row r="245" spans="1:4" ht="12.75">
      <c r="A245" s="12">
        <v>18</v>
      </c>
      <c r="B245" s="85" t="s">
        <v>713</v>
      </c>
      <c r="C245" s="12">
        <v>2018</v>
      </c>
      <c r="D245" s="138">
        <v>2252.25</v>
      </c>
    </row>
    <row r="246" spans="1:4" ht="12.75">
      <c r="A246" s="12">
        <v>19</v>
      </c>
      <c r="B246" s="85" t="s">
        <v>711</v>
      </c>
      <c r="C246" s="12">
        <v>2018</v>
      </c>
      <c r="D246" s="138">
        <v>2166</v>
      </c>
    </row>
    <row r="247" spans="1:4" ht="12.75">
      <c r="A247" s="12">
        <v>20</v>
      </c>
      <c r="B247" s="85" t="s">
        <v>714</v>
      </c>
      <c r="C247" s="12">
        <v>2018</v>
      </c>
      <c r="D247" s="138">
        <v>3132.99</v>
      </c>
    </row>
    <row r="248" spans="1:4" ht="12.75">
      <c r="A248" s="12">
        <v>21</v>
      </c>
      <c r="B248" s="85" t="s">
        <v>715</v>
      </c>
      <c r="C248" s="12">
        <v>2018</v>
      </c>
      <c r="D248" s="138">
        <v>7500</v>
      </c>
    </row>
    <row r="249" spans="1:4" ht="12.75">
      <c r="A249" s="12">
        <v>22</v>
      </c>
      <c r="B249" s="85" t="s">
        <v>716</v>
      </c>
      <c r="C249" s="12">
        <v>2018</v>
      </c>
      <c r="D249" s="138">
        <v>10341.89</v>
      </c>
    </row>
    <row r="250" spans="1:4" ht="12.75">
      <c r="A250" s="12">
        <v>23</v>
      </c>
      <c r="B250" s="85" t="s">
        <v>717</v>
      </c>
      <c r="C250" s="12">
        <v>2018</v>
      </c>
      <c r="D250" s="138">
        <v>14069.18</v>
      </c>
    </row>
    <row r="251" spans="1:4" ht="12.75">
      <c r="A251" s="12">
        <v>24</v>
      </c>
      <c r="B251" s="85" t="s">
        <v>718</v>
      </c>
      <c r="C251" s="12">
        <v>2018</v>
      </c>
      <c r="D251" s="138">
        <v>33163.04</v>
      </c>
    </row>
    <row r="252" spans="1:4" ht="12.75" customHeight="1">
      <c r="A252" s="264" t="s">
        <v>8</v>
      </c>
      <c r="B252" s="264"/>
      <c r="C252" s="264"/>
      <c r="D252" s="135">
        <f>SUM(D228:D251)</f>
        <v>112224.97</v>
      </c>
    </row>
    <row r="253" spans="1:4" ht="12.75">
      <c r="A253" s="290"/>
      <c r="B253" s="291"/>
      <c r="C253" s="291"/>
      <c r="D253" s="292"/>
    </row>
    <row r="254" spans="1:4" ht="12.75">
      <c r="A254" s="272" t="s">
        <v>68</v>
      </c>
      <c r="B254" s="272"/>
      <c r="C254" s="272"/>
      <c r="D254" s="272"/>
    </row>
    <row r="255" spans="1:4" s="95" customFormat="1" ht="12.75">
      <c r="A255" s="92" t="s">
        <v>9</v>
      </c>
      <c r="B255" s="93" t="s">
        <v>422</v>
      </c>
      <c r="C255" s="94">
        <v>2017</v>
      </c>
      <c r="D255" s="165">
        <v>3332</v>
      </c>
    </row>
    <row r="256" spans="1:4" ht="12.75">
      <c r="A256" s="264" t="s">
        <v>8</v>
      </c>
      <c r="B256" s="264"/>
      <c r="C256" s="264"/>
      <c r="D256" s="135">
        <f>SUM(D255)</f>
        <v>3332</v>
      </c>
    </row>
    <row r="257" spans="1:4" ht="12.75" customHeight="1">
      <c r="A257" s="290"/>
      <c r="B257" s="291"/>
      <c r="C257" s="291"/>
      <c r="D257" s="292"/>
    </row>
    <row r="258" spans="1:4" ht="12" customHeight="1">
      <c r="A258" s="304" t="s">
        <v>72</v>
      </c>
      <c r="B258" s="304"/>
      <c r="C258" s="304"/>
      <c r="D258" s="304"/>
    </row>
    <row r="259" spans="1:4" ht="12.75">
      <c r="A259" s="99">
        <v>1</v>
      </c>
      <c r="B259" s="86" t="s">
        <v>724</v>
      </c>
      <c r="C259" s="87">
        <v>2018</v>
      </c>
      <c r="D259" s="244">
        <v>1100</v>
      </c>
    </row>
    <row r="260" spans="1:4" ht="12.75">
      <c r="A260" s="99">
        <v>2</v>
      </c>
      <c r="B260" s="86" t="s">
        <v>725</v>
      </c>
      <c r="C260" s="87">
        <v>2018</v>
      </c>
      <c r="D260" s="244">
        <v>1000</v>
      </c>
    </row>
    <row r="261" spans="1:4" ht="12.75">
      <c r="A261" s="99">
        <v>3</v>
      </c>
      <c r="B261" s="86" t="s">
        <v>979</v>
      </c>
      <c r="C261" s="87">
        <v>2019</v>
      </c>
      <c r="D261" s="244">
        <v>1050</v>
      </c>
    </row>
    <row r="262" spans="1:4" ht="12.75">
      <c r="A262" s="99">
        <v>4</v>
      </c>
      <c r="B262" s="86" t="s">
        <v>980</v>
      </c>
      <c r="C262" s="87">
        <v>2019</v>
      </c>
      <c r="D262" s="244">
        <v>1000</v>
      </c>
    </row>
    <row r="263" spans="1:4" ht="12.75">
      <c r="A263" s="99">
        <v>5</v>
      </c>
      <c r="B263" s="86" t="s">
        <v>981</v>
      </c>
      <c r="C263" s="87">
        <v>2019</v>
      </c>
      <c r="D263" s="244">
        <v>998.99</v>
      </c>
    </row>
    <row r="264" spans="1:4" ht="12.75">
      <c r="A264" s="99">
        <v>6</v>
      </c>
      <c r="B264" s="86" t="s">
        <v>982</v>
      </c>
      <c r="C264" s="87">
        <v>2019</v>
      </c>
      <c r="D264" s="244">
        <v>670</v>
      </c>
    </row>
    <row r="265" spans="1:4" ht="12.75" customHeight="1">
      <c r="A265" s="264" t="s">
        <v>8</v>
      </c>
      <c r="B265" s="264"/>
      <c r="C265" s="264"/>
      <c r="D265" s="135">
        <f>SUM(D259:D264)</f>
        <v>5818.99</v>
      </c>
    </row>
    <row r="266" spans="1:4" ht="12.75" customHeight="1">
      <c r="A266" s="311"/>
      <c r="B266" s="312"/>
      <c r="C266" s="312"/>
      <c r="D266" s="313"/>
    </row>
    <row r="267" spans="1:4" ht="12.75" customHeight="1">
      <c r="A267" s="84" t="s">
        <v>21</v>
      </c>
      <c r="B267" s="284" t="s">
        <v>20</v>
      </c>
      <c r="C267" s="284"/>
      <c r="D267" s="285"/>
    </row>
    <row r="268" spans="1:4" ht="12.75" customHeight="1">
      <c r="A268" s="314"/>
      <c r="B268" s="315"/>
      <c r="C268" s="315"/>
      <c r="D268" s="316"/>
    </row>
    <row r="269" spans="1:4" ht="24.75" customHeight="1">
      <c r="A269" s="7" t="s">
        <v>5</v>
      </c>
      <c r="B269" s="9" t="s">
        <v>3</v>
      </c>
      <c r="C269" s="7" t="s">
        <v>4</v>
      </c>
      <c r="D269" s="134" t="s">
        <v>2</v>
      </c>
    </row>
    <row r="270" spans="1:4" ht="12.75">
      <c r="A270" s="296" t="s">
        <v>154</v>
      </c>
      <c r="B270" s="296"/>
      <c r="C270" s="296"/>
      <c r="D270" s="296"/>
    </row>
    <row r="271" spans="1:4" s="187" customFormat="1" ht="12.75">
      <c r="A271" s="184">
        <v>1</v>
      </c>
      <c r="B271" s="188" t="s">
        <v>880</v>
      </c>
      <c r="C271" s="189">
        <v>2018</v>
      </c>
      <c r="D271" s="190">
        <v>14773</v>
      </c>
    </row>
    <row r="272" spans="1:4" s="187" customFormat="1" ht="12.75">
      <c r="A272" s="184">
        <v>2</v>
      </c>
      <c r="B272" s="188" t="s">
        <v>881</v>
      </c>
      <c r="C272" s="189">
        <v>2018</v>
      </c>
      <c r="D272" s="190">
        <v>4292.7</v>
      </c>
    </row>
    <row r="273" spans="1:4" s="187" customFormat="1" ht="12.75">
      <c r="A273" s="184">
        <v>3</v>
      </c>
      <c r="B273" s="191" t="s">
        <v>273</v>
      </c>
      <c r="C273" s="192">
        <v>2015</v>
      </c>
      <c r="D273" s="193">
        <v>2499</v>
      </c>
    </row>
    <row r="274" spans="1:4" s="187" customFormat="1" ht="12.75">
      <c r="A274" s="184">
        <v>4</v>
      </c>
      <c r="B274" s="194" t="s">
        <v>359</v>
      </c>
      <c r="C274" s="185">
        <v>2015</v>
      </c>
      <c r="D274" s="186">
        <v>2228.99</v>
      </c>
    </row>
    <row r="275" spans="1:4" s="187" customFormat="1" ht="12.75">
      <c r="A275" s="184">
        <v>5</v>
      </c>
      <c r="B275" s="194" t="s">
        <v>366</v>
      </c>
      <c r="C275" s="185">
        <v>2016</v>
      </c>
      <c r="D275" s="186">
        <v>1469.97</v>
      </c>
    </row>
    <row r="276" spans="1:4" s="187" customFormat="1" ht="12.75">
      <c r="A276" s="184">
        <v>6</v>
      </c>
      <c r="B276" s="194" t="s">
        <v>369</v>
      </c>
      <c r="C276" s="185">
        <v>2016</v>
      </c>
      <c r="D276" s="186">
        <v>518.99</v>
      </c>
    </row>
    <row r="277" spans="1:4" s="187" customFormat="1" ht="12.75">
      <c r="A277" s="184">
        <v>7</v>
      </c>
      <c r="B277" s="188" t="s">
        <v>853</v>
      </c>
      <c r="C277" s="189">
        <v>2017</v>
      </c>
      <c r="D277" s="190">
        <v>1999</v>
      </c>
    </row>
    <row r="278" spans="1:4" s="187" customFormat="1" ht="12.75">
      <c r="A278" s="184">
        <v>8</v>
      </c>
      <c r="B278" s="188" t="s">
        <v>854</v>
      </c>
      <c r="C278" s="189">
        <v>2017</v>
      </c>
      <c r="D278" s="190">
        <v>890</v>
      </c>
    </row>
    <row r="279" spans="1:4" s="187" customFormat="1" ht="12.75">
      <c r="A279" s="184">
        <v>9</v>
      </c>
      <c r="B279" s="194" t="s">
        <v>368</v>
      </c>
      <c r="C279" s="185">
        <v>2016</v>
      </c>
      <c r="D279" s="186">
        <v>2649</v>
      </c>
    </row>
    <row r="280" spans="1:4" s="187" customFormat="1" ht="12.75">
      <c r="A280" s="184">
        <v>10</v>
      </c>
      <c r="B280" s="188" t="s">
        <v>872</v>
      </c>
      <c r="C280" s="189">
        <v>2018</v>
      </c>
      <c r="D280" s="190">
        <v>6758</v>
      </c>
    </row>
    <row r="281" spans="1:4" s="187" customFormat="1" ht="12.75">
      <c r="A281" s="184">
        <v>11</v>
      </c>
      <c r="B281" s="188" t="s">
        <v>863</v>
      </c>
      <c r="C281" s="189">
        <v>2018</v>
      </c>
      <c r="D281" s="190">
        <v>89</v>
      </c>
    </row>
    <row r="282" spans="1:4" s="187" customFormat="1" ht="25.5">
      <c r="A282" s="184">
        <v>12</v>
      </c>
      <c r="B282" s="188" t="s">
        <v>864</v>
      </c>
      <c r="C282" s="189">
        <v>2018</v>
      </c>
      <c r="D282" s="190">
        <v>2036</v>
      </c>
    </row>
    <row r="283" spans="1:4" s="187" customFormat="1" ht="12.75">
      <c r="A283" s="184">
        <v>13</v>
      </c>
      <c r="B283" s="188" t="s">
        <v>875</v>
      </c>
      <c r="C283" s="189">
        <v>2018</v>
      </c>
      <c r="D283" s="190">
        <v>109</v>
      </c>
    </row>
    <row r="284" spans="1:4" s="187" customFormat="1" ht="12.75">
      <c r="A284" s="184">
        <v>14</v>
      </c>
      <c r="B284" s="188" t="s">
        <v>870</v>
      </c>
      <c r="C284" s="189">
        <v>2018</v>
      </c>
      <c r="D284" s="190">
        <v>4899</v>
      </c>
    </row>
    <row r="285" spans="1:4" s="187" customFormat="1" ht="12.75">
      <c r="A285" s="184">
        <v>15</v>
      </c>
      <c r="B285" s="188" t="s">
        <v>877</v>
      </c>
      <c r="C285" s="189">
        <v>2018</v>
      </c>
      <c r="D285" s="190">
        <v>3299</v>
      </c>
    </row>
    <row r="286" spans="1:4" s="187" customFormat="1" ht="12.75">
      <c r="A286" s="184">
        <v>16</v>
      </c>
      <c r="B286" s="188" t="s">
        <v>975</v>
      </c>
      <c r="C286" s="189">
        <v>2019</v>
      </c>
      <c r="D286" s="190">
        <v>399.9</v>
      </c>
    </row>
    <row r="287" spans="1:4" ht="12.75" customHeight="1">
      <c r="A287" s="17"/>
      <c r="B287" s="7" t="s">
        <v>8</v>
      </c>
      <c r="C287" s="17"/>
      <c r="D287" s="135">
        <f>SUM(D271:D286)</f>
        <v>48910.55000000001</v>
      </c>
    </row>
    <row r="288" spans="1:4" ht="12.75" customHeight="1">
      <c r="A288" s="318"/>
      <c r="B288" s="318"/>
      <c r="C288" s="318"/>
      <c r="D288" s="318"/>
    </row>
    <row r="289" spans="1:4" ht="12.75">
      <c r="A289" s="308" t="s">
        <v>37</v>
      </c>
      <c r="B289" s="309"/>
      <c r="C289" s="309"/>
      <c r="D289" s="309"/>
    </row>
    <row r="290" spans="1:4" s="97" customFormat="1" ht="12.75">
      <c r="A290" s="99">
        <v>1</v>
      </c>
      <c r="B290" s="105" t="s">
        <v>729</v>
      </c>
      <c r="C290" s="99">
        <v>2018</v>
      </c>
      <c r="D290" s="165">
        <v>1699.9</v>
      </c>
    </row>
    <row r="291" spans="1:4" ht="15" customHeight="1">
      <c r="A291" s="264" t="s">
        <v>8</v>
      </c>
      <c r="B291" s="264"/>
      <c r="C291" s="264"/>
      <c r="D291" s="135">
        <f>SUM(D290:D290)</f>
        <v>1699.9</v>
      </c>
    </row>
    <row r="292" spans="1:4" ht="12.75">
      <c r="A292" s="320"/>
      <c r="B292" s="321"/>
      <c r="C292" s="321"/>
      <c r="D292" s="322"/>
    </row>
    <row r="293" spans="1:4" s="19" customFormat="1" ht="12.75">
      <c r="A293" s="296" t="s">
        <v>149</v>
      </c>
      <c r="B293" s="296"/>
      <c r="C293" s="296"/>
      <c r="D293" s="296"/>
    </row>
    <row r="294" spans="1:4" s="19" customFormat="1" ht="12.75">
      <c r="A294" s="74">
        <v>1</v>
      </c>
      <c r="B294" s="68" t="s">
        <v>244</v>
      </c>
      <c r="C294" s="160">
        <v>2015</v>
      </c>
      <c r="D294" s="136">
        <f>4*1850</f>
        <v>7400</v>
      </c>
    </row>
    <row r="295" spans="1:4" s="19" customFormat="1" ht="12.75">
      <c r="A295" s="74">
        <v>2</v>
      </c>
      <c r="B295" s="68" t="s">
        <v>245</v>
      </c>
      <c r="C295" s="160">
        <v>2015</v>
      </c>
      <c r="D295" s="136">
        <v>2460</v>
      </c>
    </row>
    <row r="296" spans="1:4" s="19" customFormat="1" ht="12.75">
      <c r="A296" s="74">
        <v>3</v>
      </c>
      <c r="B296" s="68" t="s">
        <v>291</v>
      </c>
      <c r="C296" s="160">
        <v>2016</v>
      </c>
      <c r="D296" s="136">
        <v>1299</v>
      </c>
    </row>
    <row r="297" spans="1:4" s="19" customFormat="1" ht="12.75">
      <c r="A297" s="74">
        <v>4</v>
      </c>
      <c r="B297" s="68" t="s">
        <v>246</v>
      </c>
      <c r="C297" s="160">
        <v>2015</v>
      </c>
      <c r="D297" s="136">
        <v>718.52</v>
      </c>
    </row>
    <row r="298" spans="1:4" s="19" customFormat="1" ht="12.75">
      <c r="A298" s="74">
        <v>5</v>
      </c>
      <c r="B298" s="68" t="s">
        <v>289</v>
      </c>
      <c r="C298" s="160">
        <v>2015</v>
      </c>
      <c r="D298" s="136">
        <v>2460</v>
      </c>
    </row>
    <row r="299" spans="1:4" s="19" customFormat="1" ht="12.75">
      <c r="A299" s="74">
        <v>6</v>
      </c>
      <c r="B299" s="68" t="s">
        <v>246</v>
      </c>
      <c r="C299" s="160">
        <v>2016</v>
      </c>
      <c r="D299" s="136">
        <v>2400</v>
      </c>
    </row>
    <row r="300" spans="1:4" s="19" customFormat="1" ht="12.75">
      <c r="A300" s="74">
        <v>7</v>
      </c>
      <c r="B300" s="68" t="s">
        <v>290</v>
      </c>
      <c r="C300" s="160">
        <v>2015</v>
      </c>
      <c r="D300" s="136">
        <v>4999</v>
      </c>
    </row>
    <row r="301" spans="1:4" s="19" customFormat="1" ht="12.75">
      <c r="A301" s="74">
        <v>8</v>
      </c>
      <c r="B301" s="68" t="s">
        <v>732</v>
      </c>
      <c r="C301" s="160">
        <v>2018</v>
      </c>
      <c r="D301" s="136">
        <v>9438</v>
      </c>
    </row>
    <row r="302" spans="1:4" s="19" customFormat="1" ht="12.75">
      <c r="A302" s="74">
        <v>9</v>
      </c>
      <c r="B302" s="68" t="s">
        <v>206</v>
      </c>
      <c r="C302" s="160">
        <v>2018</v>
      </c>
      <c r="D302" s="136">
        <v>4500</v>
      </c>
    </row>
    <row r="303" spans="1:4" s="19" customFormat="1" ht="12.75">
      <c r="A303" s="74">
        <v>10</v>
      </c>
      <c r="B303" s="68" t="s">
        <v>733</v>
      </c>
      <c r="C303" s="160">
        <v>2018</v>
      </c>
      <c r="D303" s="136">
        <v>3340</v>
      </c>
    </row>
    <row r="304" spans="1:4" s="19" customFormat="1" ht="12.75">
      <c r="A304" s="74">
        <v>11</v>
      </c>
      <c r="B304" s="68" t="s">
        <v>935</v>
      </c>
      <c r="C304" s="160">
        <v>2019</v>
      </c>
      <c r="D304" s="136">
        <v>1302.57</v>
      </c>
    </row>
    <row r="305" spans="1:4" s="19" customFormat="1" ht="12.75">
      <c r="A305" s="74">
        <v>12</v>
      </c>
      <c r="B305" s="68" t="s">
        <v>936</v>
      </c>
      <c r="C305" s="160">
        <v>2019</v>
      </c>
      <c r="D305" s="136">
        <v>1499</v>
      </c>
    </row>
    <row r="306" spans="1:4" ht="12.75" customHeight="1">
      <c r="A306" s="264" t="s">
        <v>8</v>
      </c>
      <c r="B306" s="264"/>
      <c r="C306" s="264"/>
      <c r="D306" s="135">
        <f>SUM(D294:D305)</f>
        <v>41816.090000000004</v>
      </c>
    </row>
    <row r="307" spans="1:4" ht="12.75">
      <c r="A307" s="293"/>
      <c r="B307" s="294"/>
      <c r="C307" s="294"/>
      <c r="D307" s="295"/>
    </row>
    <row r="308" spans="1:4" ht="12.75">
      <c r="A308" s="308" t="s">
        <v>47</v>
      </c>
      <c r="B308" s="308"/>
      <c r="C308" s="319"/>
      <c r="D308" s="319"/>
    </row>
    <row r="309" spans="1:4" ht="12.75">
      <c r="A309" s="8">
        <v>1</v>
      </c>
      <c r="B309" s="8" t="s">
        <v>938</v>
      </c>
      <c r="C309" s="1">
        <v>2019</v>
      </c>
      <c r="D309" s="173">
        <v>2858</v>
      </c>
    </row>
    <row r="310" spans="1:4" ht="12.75">
      <c r="A310" s="8">
        <v>2</v>
      </c>
      <c r="B310" s="8" t="s">
        <v>939</v>
      </c>
      <c r="C310" s="1">
        <v>2019</v>
      </c>
      <c r="D310" s="173">
        <v>3100</v>
      </c>
    </row>
    <row r="311" spans="1:4" ht="12.75">
      <c r="A311" s="8">
        <v>3</v>
      </c>
      <c r="B311" s="8" t="s">
        <v>940</v>
      </c>
      <c r="C311" s="1">
        <v>2019</v>
      </c>
      <c r="D311" s="173">
        <v>3350</v>
      </c>
    </row>
    <row r="312" spans="1:4" ht="12.75">
      <c r="A312" s="8">
        <v>4</v>
      </c>
      <c r="B312" s="8" t="s">
        <v>941</v>
      </c>
      <c r="C312" s="1">
        <v>2019</v>
      </c>
      <c r="D312" s="173">
        <v>1200</v>
      </c>
    </row>
    <row r="313" spans="1:4" ht="12.75">
      <c r="A313" s="8">
        <v>5</v>
      </c>
      <c r="B313" s="8" t="s">
        <v>942</v>
      </c>
      <c r="C313" s="1">
        <v>2019</v>
      </c>
      <c r="D313" s="173">
        <v>3600</v>
      </c>
    </row>
    <row r="314" spans="1:4" ht="12.75">
      <c r="A314" s="8">
        <v>6</v>
      </c>
      <c r="B314" s="8" t="s">
        <v>797</v>
      </c>
      <c r="C314" s="1">
        <v>2018</v>
      </c>
      <c r="D314" s="151">
        <v>3700</v>
      </c>
    </row>
    <row r="315" spans="1:4" ht="12.75">
      <c r="A315" s="8">
        <v>7</v>
      </c>
      <c r="B315" s="26" t="s">
        <v>389</v>
      </c>
      <c r="C315" s="1">
        <v>2017</v>
      </c>
      <c r="D315" s="137">
        <v>3490</v>
      </c>
    </row>
    <row r="316" spans="1:4" ht="12.75">
      <c r="A316" s="8">
        <v>8</v>
      </c>
      <c r="B316" s="26" t="s">
        <v>390</v>
      </c>
      <c r="C316" s="1">
        <v>2017</v>
      </c>
      <c r="D316" s="137">
        <v>3330</v>
      </c>
    </row>
    <row r="317" spans="1:4" ht="12.75">
      <c r="A317" s="8">
        <v>9</v>
      </c>
      <c r="B317" s="26" t="s">
        <v>391</v>
      </c>
      <c r="C317" s="1">
        <v>2017</v>
      </c>
      <c r="D317" s="137">
        <v>3110</v>
      </c>
    </row>
    <row r="318" spans="1:4" ht="12.75">
      <c r="A318" s="8">
        <v>10</v>
      </c>
      <c r="B318" s="26" t="s">
        <v>299</v>
      </c>
      <c r="C318" s="1">
        <v>2016</v>
      </c>
      <c r="D318" s="137">
        <v>6581.9</v>
      </c>
    </row>
    <row r="319" spans="1:4" ht="12.75">
      <c r="A319" s="8">
        <v>11</v>
      </c>
      <c r="B319" s="26" t="s">
        <v>250</v>
      </c>
      <c r="C319" s="1">
        <v>2015</v>
      </c>
      <c r="D319" s="137">
        <v>2460</v>
      </c>
    </row>
    <row r="320" spans="1:4" ht="14.25" customHeight="1">
      <c r="A320" s="7"/>
      <c r="B320" s="7" t="s">
        <v>8</v>
      </c>
      <c r="C320" s="7"/>
      <c r="D320" s="135">
        <f>SUM(D309:D319)</f>
        <v>36779.9</v>
      </c>
    </row>
    <row r="321" spans="1:4" ht="14.25" customHeight="1">
      <c r="A321" s="293"/>
      <c r="B321" s="294"/>
      <c r="C321" s="294"/>
      <c r="D321" s="295"/>
    </row>
    <row r="322" spans="1:4" ht="14.25" customHeight="1">
      <c r="A322" s="296" t="s">
        <v>52</v>
      </c>
      <c r="B322" s="296"/>
      <c r="C322" s="296"/>
      <c r="D322" s="296"/>
    </row>
    <row r="323" spans="1:4" ht="12.75">
      <c r="A323" s="4" t="s">
        <v>9</v>
      </c>
      <c r="B323" s="26" t="s">
        <v>251</v>
      </c>
      <c r="C323" s="1">
        <v>2015</v>
      </c>
      <c r="D323" s="137">
        <v>1768.98</v>
      </c>
    </row>
    <row r="324" spans="1:4" ht="12.75">
      <c r="A324" s="4" t="s">
        <v>14</v>
      </c>
      <c r="B324" s="26" t="s">
        <v>267</v>
      </c>
      <c r="C324" s="1">
        <v>2015</v>
      </c>
      <c r="D324" s="137">
        <v>3299</v>
      </c>
    </row>
    <row r="325" spans="1:4" ht="12.75">
      <c r="A325" s="4" t="s">
        <v>15</v>
      </c>
      <c r="B325" s="26" t="s">
        <v>395</v>
      </c>
      <c r="C325" s="1">
        <v>2015</v>
      </c>
      <c r="D325" s="137">
        <v>3299</v>
      </c>
    </row>
    <row r="326" spans="1:4" ht="12.75">
      <c r="A326" s="4" t="s">
        <v>16</v>
      </c>
      <c r="B326" s="26" t="s">
        <v>396</v>
      </c>
      <c r="C326" s="1">
        <v>2015</v>
      </c>
      <c r="D326" s="137">
        <v>1999.99</v>
      </c>
    </row>
    <row r="327" spans="1:4" ht="12.75">
      <c r="A327" s="4" t="s">
        <v>17</v>
      </c>
      <c r="B327" s="26" t="s">
        <v>396</v>
      </c>
      <c r="C327" s="1">
        <v>2015</v>
      </c>
      <c r="D327" s="137">
        <v>1999.99</v>
      </c>
    </row>
    <row r="328" spans="1:4" ht="12.75">
      <c r="A328" s="4" t="s">
        <v>18</v>
      </c>
      <c r="B328" s="26" t="s">
        <v>397</v>
      </c>
      <c r="C328" s="1">
        <v>2015</v>
      </c>
      <c r="D328" s="137">
        <v>3299</v>
      </c>
    </row>
    <row r="329" spans="1:4" ht="12.75">
      <c r="A329" s="4" t="s">
        <v>19</v>
      </c>
      <c r="B329" s="26" t="s">
        <v>398</v>
      </c>
      <c r="C329" s="1">
        <v>2015</v>
      </c>
      <c r="D329" s="137">
        <v>2799</v>
      </c>
    </row>
    <row r="330" spans="1:4" ht="12.75">
      <c r="A330" s="4" t="s">
        <v>28</v>
      </c>
      <c r="B330" s="26" t="s">
        <v>300</v>
      </c>
      <c r="C330" s="1">
        <v>2016</v>
      </c>
      <c r="D330" s="137">
        <v>717.34</v>
      </c>
    </row>
    <row r="331" spans="1:4" ht="12.75">
      <c r="A331" s="4" t="s">
        <v>29</v>
      </c>
      <c r="B331" s="26" t="s">
        <v>300</v>
      </c>
      <c r="C331" s="1">
        <v>2016</v>
      </c>
      <c r="D331" s="137">
        <v>717.34</v>
      </c>
    </row>
    <row r="332" spans="1:4" ht="12.75">
      <c r="A332" s="4" t="s">
        <v>30</v>
      </c>
      <c r="B332" s="26" t="s">
        <v>300</v>
      </c>
      <c r="C332" s="1">
        <v>2016</v>
      </c>
      <c r="D332" s="137">
        <v>717.34</v>
      </c>
    </row>
    <row r="333" spans="1:4" ht="12.75">
      <c r="A333" s="4" t="s">
        <v>31</v>
      </c>
      <c r="B333" s="26" t="s">
        <v>300</v>
      </c>
      <c r="C333" s="1">
        <v>2016</v>
      </c>
      <c r="D333" s="137">
        <v>717.34</v>
      </c>
    </row>
    <row r="334" spans="1:4" ht="12.75">
      <c r="A334" s="4" t="s">
        <v>734</v>
      </c>
      <c r="B334" s="26" t="s">
        <v>300</v>
      </c>
      <c r="C334" s="1">
        <v>2016</v>
      </c>
      <c r="D334" s="137">
        <v>717.34</v>
      </c>
    </row>
    <row r="335" spans="1:4" ht="12.75">
      <c r="A335" s="4" t="s">
        <v>735</v>
      </c>
      <c r="B335" s="26" t="s">
        <v>300</v>
      </c>
      <c r="C335" s="1">
        <v>2016</v>
      </c>
      <c r="D335" s="137">
        <v>717.34</v>
      </c>
    </row>
    <row r="336" spans="1:4" ht="12.75">
      <c r="A336" s="4" t="s">
        <v>736</v>
      </c>
      <c r="B336" s="26" t="s">
        <v>399</v>
      </c>
      <c r="C336" s="1">
        <v>2016</v>
      </c>
      <c r="D336" s="137">
        <v>3500</v>
      </c>
    </row>
    <row r="337" spans="1:4" ht="25.5">
      <c r="A337" s="4" t="s">
        <v>737</v>
      </c>
      <c r="B337" s="26" t="s">
        <v>400</v>
      </c>
      <c r="C337" s="1">
        <v>2016</v>
      </c>
      <c r="D337" s="137">
        <v>20600</v>
      </c>
    </row>
    <row r="338" spans="1:4" ht="12.75">
      <c r="A338" s="4" t="s">
        <v>738</v>
      </c>
      <c r="B338" s="26" t="s">
        <v>307</v>
      </c>
      <c r="C338" s="1">
        <v>2016</v>
      </c>
      <c r="D338" s="137">
        <v>1900.01</v>
      </c>
    </row>
    <row r="339" spans="1:4" ht="25.5">
      <c r="A339" s="4" t="s">
        <v>739</v>
      </c>
      <c r="B339" s="26" t="s">
        <v>401</v>
      </c>
      <c r="C339" s="1">
        <v>2016</v>
      </c>
      <c r="D339" s="137">
        <v>9815.4</v>
      </c>
    </row>
    <row r="340" spans="1:4" ht="12.75">
      <c r="A340" s="4" t="s">
        <v>740</v>
      </c>
      <c r="B340" s="26" t="s">
        <v>402</v>
      </c>
      <c r="C340" s="1">
        <v>2017</v>
      </c>
      <c r="D340" s="137">
        <v>1380</v>
      </c>
    </row>
    <row r="341" spans="1:4" ht="12.75">
      <c r="A341" s="4" t="s">
        <v>741</v>
      </c>
      <c r="B341" s="26" t="s">
        <v>403</v>
      </c>
      <c r="C341" s="1">
        <v>2017</v>
      </c>
      <c r="D341" s="137">
        <v>1650</v>
      </c>
    </row>
    <row r="342" spans="1:4" ht="12.75">
      <c r="A342" s="4" t="s">
        <v>742</v>
      </c>
      <c r="B342" s="26" t="s">
        <v>404</v>
      </c>
      <c r="C342" s="1">
        <v>2017</v>
      </c>
      <c r="D342" s="153">
        <v>1450</v>
      </c>
    </row>
    <row r="343" spans="1:4" ht="12.75">
      <c r="A343" s="4" t="s">
        <v>743</v>
      </c>
      <c r="B343" s="26" t="s">
        <v>404</v>
      </c>
      <c r="C343" s="1">
        <v>2017</v>
      </c>
      <c r="D343" s="137">
        <v>1450</v>
      </c>
    </row>
    <row r="344" spans="1:4" ht="12.75">
      <c r="A344" s="4" t="s">
        <v>744</v>
      </c>
      <c r="B344" s="26" t="s">
        <v>405</v>
      </c>
      <c r="C344" s="1">
        <v>2017</v>
      </c>
      <c r="D344" s="137">
        <v>1690</v>
      </c>
    </row>
    <row r="345" spans="1:4" ht="12.75">
      <c r="A345" s="4" t="s">
        <v>745</v>
      </c>
      <c r="B345" s="26" t="s">
        <v>405</v>
      </c>
      <c r="C345" s="1">
        <v>2017</v>
      </c>
      <c r="D345" s="137">
        <v>1690</v>
      </c>
    </row>
    <row r="346" spans="1:4" ht="12.75">
      <c r="A346" s="4" t="s">
        <v>746</v>
      </c>
      <c r="B346" s="26" t="s">
        <v>405</v>
      </c>
      <c r="C346" s="1">
        <v>2017</v>
      </c>
      <c r="D346" s="137">
        <v>1690</v>
      </c>
    </row>
    <row r="347" spans="1:4" ht="12.75">
      <c r="A347" s="4" t="s">
        <v>748</v>
      </c>
      <c r="B347" s="26" t="s">
        <v>405</v>
      </c>
      <c r="C347" s="1">
        <v>2017</v>
      </c>
      <c r="D347" s="137">
        <v>1690</v>
      </c>
    </row>
    <row r="348" spans="1:4" ht="12.75">
      <c r="A348" s="4" t="s">
        <v>749</v>
      </c>
      <c r="B348" s="26" t="s">
        <v>405</v>
      </c>
      <c r="C348" s="1">
        <v>2017</v>
      </c>
      <c r="D348" s="137">
        <v>1690</v>
      </c>
    </row>
    <row r="349" spans="1:4" ht="12.75">
      <c r="A349" s="4" t="s">
        <v>750</v>
      </c>
      <c r="B349" s="26" t="s">
        <v>406</v>
      </c>
      <c r="C349" s="1">
        <v>2017</v>
      </c>
      <c r="D349" s="137">
        <v>1200</v>
      </c>
    </row>
    <row r="350" spans="1:4" ht="12.75">
      <c r="A350" s="4" t="s">
        <v>751</v>
      </c>
      <c r="B350" s="26" t="s">
        <v>407</v>
      </c>
      <c r="C350" s="1">
        <v>2017</v>
      </c>
      <c r="D350" s="137">
        <v>11085</v>
      </c>
    </row>
    <row r="351" spans="1:4" ht="12.75">
      <c r="A351" s="4" t="s">
        <v>752</v>
      </c>
      <c r="B351" s="26" t="s">
        <v>789</v>
      </c>
      <c r="C351" s="1">
        <v>2018</v>
      </c>
      <c r="D351" s="137">
        <v>7500</v>
      </c>
    </row>
    <row r="352" spans="1:4" ht="12.75">
      <c r="A352" s="4" t="s">
        <v>753</v>
      </c>
      <c r="B352" s="26" t="s">
        <v>790</v>
      </c>
      <c r="C352" s="1">
        <v>2018</v>
      </c>
      <c r="D352" s="137">
        <v>10000</v>
      </c>
    </row>
    <row r="353" spans="1:4" ht="25.5">
      <c r="A353" s="4" t="s">
        <v>754</v>
      </c>
      <c r="B353" s="26" t="s">
        <v>791</v>
      </c>
      <c r="C353" s="1">
        <v>2018</v>
      </c>
      <c r="D353" s="137">
        <v>7850</v>
      </c>
    </row>
    <row r="354" spans="1:4" ht="25.5">
      <c r="A354" s="4" t="s">
        <v>755</v>
      </c>
      <c r="B354" s="26" t="s">
        <v>791</v>
      </c>
      <c r="C354" s="1">
        <v>2018</v>
      </c>
      <c r="D354" s="137">
        <v>7850</v>
      </c>
    </row>
    <row r="355" spans="1:4" ht="12.75">
      <c r="A355" s="4" t="s">
        <v>756</v>
      </c>
      <c r="B355" s="26" t="s">
        <v>792</v>
      </c>
      <c r="C355" s="1">
        <v>2018</v>
      </c>
      <c r="D355" s="137">
        <v>664.91</v>
      </c>
    </row>
    <row r="356" spans="1:4" ht="12.75">
      <c r="A356" s="4" t="s">
        <v>757</v>
      </c>
      <c r="B356" s="26" t="s">
        <v>792</v>
      </c>
      <c r="C356" s="1">
        <v>2018</v>
      </c>
      <c r="D356" s="137">
        <v>664.91</v>
      </c>
    </row>
    <row r="357" spans="1:4" ht="12.75">
      <c r="A357" s="4" t="s">
        <v>758</v>
      </c>
      <c r="B357" s="26" t="s">
        <v>792</v>
      </c>
      <c r="C357" s="1">
        <v>2018</v>
      </c>
      <c r="D357" s="137">
        <v>664.91</v>
      </c>
    </row>
    <row r="358" spans="1:4" ht="12.75">
      <c r="A358" s="4" t="s">
        <v>759</v>
      </c>
      <c r="B358" s="26" t="s">
        <v>792</v>
      </c>
      <c r="C358" s="1">
        <v>2018</v>
      </c>
      <c r="D358" s="137">
        <v>664.91</v>
      </c>
    </row>
    <row r="359" spans="1:4" ht="12.75">
      <c r="A359" s="4" t="s">
        <v>760</v>
      </c>
      <c r="B359" s="26" t="s">
        <v>792</v>
      </c>
      <c r="C359" s="1">
        <v>2018</v>
      </c>
      <c r="D359" s="137">
        <v>664.91</v>
      </c>
    </row>
    <row r="360" spans="1:4" ht="12.75">
      <c r="A360" s="4" t="s">
        <v>761</v>
      </c>
      <c r="B360" s="26" t="s">
        <v>792</v>
      </c>
      <c r="C360" s="1">
        <v>2018</v>
      </c>
      <c r="D360" s="137">
        <v>664.91</v>
      </c>
    </row>
    <row r="361" spans="1:4" ht="25.5">
      <c r="A361" s="4" t="s">
        <v>762</v>
      </c>
      <c r="B361" s="26" t="s">
        <v>793</v>
      </c>
      <c r="C361" s="1">
        <v>2018</v>
      </c>
      <c r="D361" s="137">
        <v>649</v>
      </c>
    </row>
    <row r="362" spans="1:4" ht="12.75">
      <c r="A362" s="4" t="s">
        <v>763</v>
      </c>
      <c r="B362" s="26" t="s">
        <v>794</v>
      </c>
      <c r="C362" s="1">
        <v>2018</v>
      </c>
      <c r="D362" s="137">
        <v>9350</v>
      </c>
    </row>
    <row r="363" spans="1:4" ht="12.75">
      <c r="A363" s="4" t="s">
        <v>764</v>
      </c>
      <c r="B363" s="26" t="s">
        <v>951</v>
      </c>
      <c r="C363" s="1">
        <v>2019</v>
      </c>
      <c r="D363" s="137">
        <v>3200</v>
      </c>
    </row>
    <row r="364" spans="1:4" ht="12.75">
      <c r="A364" s="4" t="s">
        <v>765</v>
      </c>
      <c r="B364" s="26" t="s">
        <v>952</v>
      </c>
      <c r="C364" s="1">
        <v>2019</v>
      </c>
      <c r="D364" s="137">
        <v>2070</v>
      </c>
    </row>
    <row r="365" spans="1:4" ht="12.75">
      <c r="A365" s="4" t="s">
        <v>766</v>
      </c>
      <c r="B365" s="26" t="s">
        <v>953</v>
      </c>
      <c r="C365" s="1">
        <v>2019</v>
      </c>
      <c r="D365" s="137">
        <v>800</v>
      </c>
    </row>
    <row r="366" spans="1:4" ht="12.75">
      <c r="A366" s="4" t="s">
        <v>767</v>
      </c>
      <c r="B366" s="26" t="s">
        <v>952</v>
      </c>
      <c r="C366" s="1">
        <v>2019</v>
      </c>
      <c r="D366" s="137">
        <v>2070</v>
      </c>
    </row>
    <row r="367" spans="1:4" ht="12.75">
      <c r="A367" s="4" t="s">
        <v>768</v>
      </c>
      <c r="B367" s="26" t="s">
        <v>954</v>
      </c>
      <c r="C367" s="1">
        <v>2019</v>
      </c>
      <c r="D367" s="137">
        <v>658.33</v>
      </c>
    </row>
    <row r="368" spans="1:4" ht="12.75">
      <c r="A368" s="4" t="s">
        <v>769</v>
      </c>
      <c r="B368" s="26" t="s">
        <v>954</v>
      </c>
      <c r="C368" s="1">
        <v>2019</v>
      </c>
      <c r="D368" s="137">
        <v>658.33</v>
      </c>
    </row>
    <row r="369" spans="1:4" ht="12.75">
      <c r="A369" s="4" t="s">
        <v>770</v>
      </c>
      <c r="B369" s="26" t="s">
        <v>954</v>
      </c>
      <c r="C369" s="1">
        <v>2019</v>
      </c>
      <c r="D369" s="137">
        <v>658.33</v>
      </c>
    </row>
    <row r="370" spans="1:4" ht="12.75">
      <c r="A370" s="4" t="s">
        <v>771</v>
      </c>
      <c r="B370" s="26" t="s">
        <v>954</v>
      </c>
      <c r="C370" s="1">
        <v>2019</v>
      </c>
      <c r="D370" s="137">
        <v>658.33</v>
      </c>
    </row>
    <row r="371" spans="1:4" ht="12.75">
      <c r="A371" s="4" t="s">
        <v>772</v>
      </c>
      <c r="B371" s="26" t="s">
        <v>954</v>
      </c>
      <c r="C371" s="1">
        <v>2019</v>
      </c>
      <c r="D371" s="137">
        <v>658.33</v>
      </c>
    </row>
    <row r="372" spans="1:4" ht="12.75">
      <c r="A372" s="4" t="s">
        <v>773</v>
      </c>
      <c r="B372" s="26" t="s">
        <v>954</v>
      </c>
      <c r="C372" s="1">
        <v>2019</v>
      </c>
      <c r="D372" s="137">
        <v>658.33</v>
      </c>
    </row>
    <row r="373" spans="1:4" ht="12.75">
      <c r="A373" s="4" t="s">
        <v>774</v>
      </c>
      <c r="B373" s="26" t="s">
        <v>955</v>
      </c>
      <c r="C373" s="1">
        <v>2019</v>
      </c>
      <c r="D373" s="137">
        <v>649</v>
      </c>
    </row>
    <row r="374" spans="1:4" ht="14.25" customHeight="1">
      <c r="A374" s="7"/>
      <c r="B374" s="7" t="s">
        <v>8</v>
      </c>
      <c r="C374" s="7"/>
      <c r="D374" s="135">
        <f>SUM(D323:D373)</f>
        <v>145176.84999999995</v>
      </c>
    </row>
    <row r="375" spans="1:4" ht="12.75">
      <c r="A375" s="293"/>
      <c r="B375" s="294"/>
      <c r="C375" s="294"/>
      <c r="D375" s="295"/>
    </row>
    <row r="376" spans="1:4" ht="12.75">
      <c r="A376" s="296" t="s">
        <v>55</v>
      </c>
      <c r="B376" s="296"/>
      <c r="C376" s="296"/>
      <c r="D376" s="296"/>
    </row>
    <row r="377" spans="1:4" ht="12.75">
      <c r="A377" s="160">
        <v>2</v>
      </c>
      <c r="B377" s="69" t="s">
        <v>408</v>
      </c>
      <c r="C377" s="160">
        <v>2017</v>
      </c>
      <c r="D377" s="136">
        <v>2305</v>
      </c>
    </row>
    <row r="378" spans="1:4" ht="12.75">
      <c r="A378" s="160">
        <v>3</v>
      </c>
      <c r="B378" s="69" t="s">
        <v>409</v>
      </c>
      <c r="C378" s="160">
        <v>2017</v>
      </c>
      <c r="D378" s="136">
        <v>480</v>
      </c>
    </row>
    <row r="379" spans="1:4" ht="12.75">
      <c r="A379" s="17"/>
      <c r="B379" s="7" t="s">
        <v>8</v>
      </c>
      <c r="C379" s="7"/>
      <c r="D379" s="135">
        <f>SUM(D377:D378)</f>
        <v>2785</v>
      </c>
    </row>
    <row r="380" spans="1:4" ht="12.75">
      <c r="A380" s="323"/>
      <c r="B380" s="324"/>
      <c r="C380" s="324"/>
      <c r="D380" s="325"/>
    </row>
    <row r="381" spans="1:4" ht="12.75">
      <c r="A381" s="263" t="s">
        <v>61</v>
      </c>
      <c r="B381" s="263"/>
      <c r="C381" s="263"/>
      <c r="D381" s="263"/>
    </row>
    <row r="382" spans="1:4" ht="12.75">
      <c r="A382" s="87">
        <v>1</v>
      </c>
      <c r="B382" s="89" t="s">
        <v>162</v>
      </c>
      <c r="C382" s="56">
        <v>2014</v>
      </c>
      <c r="D382" s="152">
        <v>950</v>
      </c>
    </row>
    <row r="383" spans="1:4" ht="12.75">
      <c r="A383" s="56">
        <v>2</v>
      </c>
      <c r="B383" s="89" t="s">
        <v>163</v>
      </c>
      <c r="C383" s="56">
        <v>2014</v>
      </c>
      <c r="D383" s="152">
        <v>1150</v>
      </c>
    </row>
    <row r="384" spans="1:4" ht="12.75">
      <c r="A384" s="87">
        <v>3</v>
      </c>
      <c r="B384" s="89" t="s">
        <v>211</v>
      </c>
      <c r="C384" s="56">
        <v>2014</v>
      </c>
      <c r="D384" s="152">
        <v>245.3</v>
      </c>
    </row>
    <row r="385" spans="1:4" ht="12.75">
      <c r="A385" s="56">
        <v>4</v>
      </c>
      <c r="B385" s="89" t="s">
        <v>212</v>
      </c>
      <c r="C385" s="56">
        <v>2014</v>
      </c>
      <c r="D385" s="152">
        <v>280</v>
      </c>
    </row>
    <row r="386" spans="1:4" ht="12.75">
      <c r="A386" s="87">
        <v>5</v>
      </c>
      <c r="B386" s="89" t="s">
        <v>213</v>
      </c>
      <c r="C386" s="56">
        <v>2014</v>
      </c>
      <c r="D386" s="152">
        <v>381.3</v>
      </c>
    </row>
    <row r="387" spans="1:4" ht="25.5">
      <c r="A387" s="56">
        <v>6</v>
      </c>
      <c r="B387" s="88" t="s">
        <v>214</v>
      </c>
      <c r="C387" s="56">
        <v>2014</v>
      </c>
      <c r="D387" s="152">
        <v>2279</v>
      </c>
    </row>
    <row r="388" spans="1:4" ht="12.75">
      <c r="A388" s="87">
        <v>7</v>
      </c>
      <c r="B388" s="88" t="s">
        <v>215</v>
      </c>
      <c r="C388" s="56">
        <v>2014</v>
      </c>
      <c r="D388" s="152">
        <v>2200</v>
      </c>
    </row>
    <row r="389" spans="1:4" ht="12.75">
      <c r="A389" s="56">
        <v>8</v>
      </c>
      <c r="B389" s="88" t="s">
        <v>215</v>
      </c>
      <c r="C389" s="56">
        <v>2014</v>
      </c>
      <c r="D389" s="152">
        <v>2200</v>
      </c>
    </row>
    <row r="390" spans="1:4" ht="12.75">
      <c r="A390" s="87">
        <v>9</v>
      </c>
      <c r="B390" s="88" t="s">
        <v>216</v>
      </c>
      <c r="C390" s="56">
        <v>2014</v>
      </c>
      <c r="D390" s="152">
        <v>2423.1</v>
      </c>
    </row>
    <row r="391" spans="1:4" ht="12.75">
      <c r="A391" s="56">
        <v>10</v>
      </c>
      <c r="B391" s="90" t="s">
        <v>216</v>
      </c>
      <c r="C391" s="91">
        <v>2014</v>
      </c>
      <c r="D391" s="154">
        <v>2423.1</v>
      </c>
    </row>
    <row r="392" spans="1:4" ht="12.75">
      <c r="A392" s="87">
        <v>11</v>
      </c>
      <c r="B392" s="88" t="s">
        <v>259</v>
      </c>
      <c r="C392" s="56">
        <v>2015</v>
      </c>
      <c r="D392" s="152">
        <v>1800</v>
      </c>
    </row>
    <row r="393" spans="1:4" ht="25.5">
      <c r="A393" s="56">
        <v>12</v>
      </c>
      <c r="B393" s="88" t="s">
        <v>260</v>
      </c>
      <c r="C393" s="56">
        <v>2015</v>
      </c>
      <c r="D393" s="152">
        <v>789</v>
      </c>
    </row>
    <row r="394" spans="1:4" ht="12.75">
      <c r="A394" s="87">
        <v>13</v>
      </c>
      <c r="B394" s="88" t="s">
        <v>416</v>
      </c>
      <c r="C394" s="56">
        <v>2016</v>
      </c>
      <c r="D394" s="152">
        <v>863</v>
      </c>
    </row>
    <row r="395" spans="1:4" ht="12.75">
      <c r="A395" s="56">
        <v>14</v>
      </c>
      <c r="B395" s="88" t="s">
        <v>303</v>
      </c>
      <c r="C395" s="56">
        <v>2016</v>
      </c>
      <c r="D395" s="152">
        <v>2620</v>
      </c>
    </row>
    <row r="396" spans="1:4" ht="12.75">
      <c r="A396" s="87">
        <v>15</v>
      </c>
      <c r="B396" s="88" t="s">
        <v>414</v>
      </c>
      <c r="C396" s="56">
        <v>2017</v>
      </c>
      <c r="D396" s="152">
        <v>590</v>
      </c>
    </row>
    <row r="397" spans="1:4" ht="25.5">
      <c r="A397" s="56">
        <v>16</v>
      </c>
      <c r="B397" s="88" t="s">
        <v>415</v>
      </c>
      <c r="C397" s="56">
        <v>2017</v>
      </c>
      <c r="D397" s="152">
        <v>1754</v>
      </c>
    </row>
    <row r="398" spans="1:4" ht="12.75">
      <c r="A398" s="87">
        <v>17</v>
      </c>
      <c r="B398" s="88" t="s">
        <v>722</v>
      </c>
      <c r="C398" s="56">
        <v>2018</v>
      </c>
      <c r="D398" s="152">
        <v>2380</v>
      </c>
    </row>
    <row r="399" spans="1:4" ht="16.5" customHeight="1">
      <c r="A399" s="264" t="s">
        <v>8</v>
      </c>
      <c r="B399" s="264"/>
      <c r="C399" s="264"/>
      <c r="D399" s="135">
        <f>SUM(D382:D398)</f>
        <v>25327.800000000003</v>
      </c>
    </row>
    <row r="400" spans="1:4" ht="12.75">
      <c r="A400" s="317"/>
      <c r="B400" s="317"/>
      <c r="C400" s="317"/>
      <c r="D400" s="317"/>
    </row>
    <row r="401" spans="1:4" ht="12.75" customHeight="1">
      <c r="A401" s="263" t="s">
        <v>165</v>
      </c>
      <c r="B401" s="263"/>
      <c r="C401" s="263"/>
      <c r="D401" s="263"/>
    </row>
    <row r="402" spans="1:4" ht="12.75">
      <c r="A402" s="56"/>
      <c r="B402" s="57"/>
      <c r="C402" s="56"/>
      <c r="D402" s="139"/>
    </row>
    <row r="403" spans="1:4" ht="12.75" customHeight="1">
      <c r="A403" s="264" t="s">
        <v>8</v>
      </c>
      <c r="B403" s="264"/>
      <c r="C403" s="264"/>
      <c r="D403" s="135">
        <f>SUM(D402)</f>
        <v>0</v>
      </c>
    </row>
    <row r="404" spans="1:4" ht="12.75" customHeight="1">
      <c r="A404" s="310"/>
      <c r="B404" s="310"/>
      <c r="C404" s="310"/>
      <c r="D404" s="310"/>
    </row>
    <row r="405" spans="1:4" ht="12.75" customHeight="1">
      <c r="A405" s="263" t="s">
        <v>65</v>
      </c>
      <c r="B405" s="263"/>
      <c r="C405" s="263"/>
      <c r="D405" s="263"/>
    </row>
    <row r="406" spans="1:4" ht="12.75" customHeight="1">
      <c r="A406" s="12">
        <v>1</v>
      </c>
      <c r="B406" s="148" t="s">
        <v>720</v>
      </c>
      <c r="C406" s="12">
        <v>2017</v>
      </c>
      <c r="D406" s="138">
        <v>243.54</v>
      </c>
    </row>
    <row r="407" spans="1:4" ht="12.75" customHeight="1">
      <c r="A407" s="12">
        <v>2</v>
      </c>
      <c r="B407" s="148" t="s">
        <v>719</v>
      </c>
      <c r="C407" s="12">
        <v>2017</v>
      </c>
      <c r="D407" s="138">
        <v>376.38</v>
      </c>
    </row>
    <row r="408" spans="1:4" ht="12.75" customHeight="1">
      <c r="A408" s="264" t="s">
        <v>8</v>
      </c>
      <c r="B408" s="264"/>
      <c r="C408" s="264"/>
      <c r="D408" s="135">
        <f>SUM(D406:D407)</f>
        <v>619.92</v>
      </c>
    </row>
    <row r="409" spans="1:4" ht="12.75" customHeight="1">
      <c r="A409" s="310"/>
      <c r="B409" s="310"/>
      <c r="C409" s="310"/>
      <c r="D409" s="310"/>
    </row>
    <row r="410" spans="1:4" ht="12.75" customHeight="1">
      <c r="A410" s="272" t="s">
        <v>68</v>
      </c>
      <c r="B410" s="272"/>
      <c r="C410" s="272"/>
      <c r="D410" s="272"/>
    </row>
    <row r="411" spans="1:4" s="97" customFormat="1" ht="12.75" customHeight="1">
      <c r="A411" s="96" t="s">
        <v>9</v>
      </c>
      <c r="B411" s="93" t="s">
        <v>266</v>
      </c>
      <c r="C411" s="94">
        <v>2015</v>
      </c>
      <c r="D411" s="165">
        <v>1299</v>
      </c>
    </row>
    <row r="412" spans="1:4" s="97" customFormat="1" ht="12.75" customHeight="1">
      <c r="A412" s="94">
        <v>2</v>
      </c>
      <c r="B412" s="93" t="s">
        <v>423</v>
      </c>
      <c r="C412" s="94">
        <v>2017</v>
      </c>
      <c r="D412" s="165">
        <v>440</v>
      </c>
    </row>
    <row r="413" spans="1:4" s="97" customFormat="1" ht="12.75" customHeight="1">
      <c r="A413" s="94">
        <v>3</v>
      </c>
      <c r="B413" s="93" t="s">
        <v>921</v>
      </c>
      <c r="C413" s="94">
        <v>2018</v>
      </c>
      <c r="D413" s="165">
        <v>319.8</v>
      </c>
    </row>
    <row r="414" spans="1:4" s="97" customFormat="1" ht="12.75" customHeight="1">
      <c r="A414" s="94">
        <v>4</v>
      </c>
      <c r="B414" s="93" t="s">
        <v>922</v>
      </c>
      <c r="C414" s="94">
        <v>2019</v>
      </c>
      <c r="D414" s="165">
        <v>899</v>
      </c>
    </row>
    <row r="415" spans="1:4" ht="12.75" customHeight="1">
      <c r="A415" s="264" t="s">
        <v>8</v>
      </c>
      <c r="B415" s="264"/>
      <c r="C415" s="264"/>
      <c r="D415" s="135">
        <f>SUM(D411:D414)</f>
        <v>2957.8</v>
      </c>
    </row>
    <row r="416" spans="1:4" ht="12.75" customHeight="1">
      <c r="A416" s="320"/>
      <c r="B416" s="321"/>
      <c r="C416" s="321"/>
      <c r="D416" s="322"/>
    </row>
    <row r="417" spans="1:4" ht="12.75" customHeight="1">
      <c r="A417" s="123" t="s">
        <v>72</v>
      </c>
      <c r="B417" s="38"/>
      <c r="C417" s="16"/>
      <c r="D417" s="140"/>
    </row>
    <row r="418" spans="1:4" ht="12.75">
      <c r="A418" s="56">
        <v>1</v>
      </c>
      <c r="B418" s="86" t="s">
        <v>408</v>
      </c>
      <c r="C418" s="87">
        <v>2019</v>
      </c>
      <c r="D418" s="244">
        <v>1799.99</v>
      </c>
    </row>
    <row r="419" spans="1:4" ht="12.75" customHeight="1">
      <c r="A419" s="264" t="s">
        <v>8</v>
      </c>
      <c r="B419" s="264"/>
      <c r="C419" s="264"/>
      <c r="D419" s="135">
        <f>SUM(D418)</f>
        <v>1799.99</v>
      </c>
    </row>
    <row r="420" spans="1:4" ht="12.75">
      <c r="A420" s="291"/>
      <c r="B420" s="291"/>
      <c r="C420" s="291"/>
      <c r="D420" s="291"/>
    </row>
    <row r="421" spans="1:4" ht="12.75">
      <c r="A421" s="58" t="s">
        <v>21</v>
      </c>
      <c r="B421" s="289" t="s">
        <v>265</v>
      </c>
      <c r="C421" s="284"/>
      <c r="D421" s="285"/>
    </row>
    <row r="422" spans="1:4" ht="12.75">
      <c r="A422" s="314"/>
      <c r="B422" s="315"/>
      <c r="C422" s="315"/>
      <c r="D422" s="316"/>
    </row>
    <row r="423" spans="1:4" ht="25.5">
      <c r="A423" s="7" t="s">
        <v>5</v>
      </c>
      <c r="B423" s="9" t="s">
        <v>3</v>
      </c>
      <c r="C423" s="7" t="s">
        <v>4</v>
      </c>
      <c r="D423" s="134" t="s">
        <v>2</v>
      </c>
    </row>
    <row r="424" spans="1:4" ht="12.75">
      <c r="A424" s="263" t="s">
        <v>65</v>
      </c>
      <c r="B424" s="263"/>
      <c r="C424" s="263"/>
      <c r="D424" s="263"/>
    </row>
    <row r="425" spans="1:4" ht="12.75">
      <c r="A425" s="122">
        <v>1</v>
      </c>
      <c r="B425" s="85" t="s">
        <v>830</v>
      </c>
      <c r="C425" s="143">
        <v>2004</v>
      </c>
      <c r="D425" s="138">
        <v>3046.73</v>
      </c>
    </row>
    <row r="426" spans="1:4" ht="12.75">
      <c r="A426" s="122">
        <v>2</v>
      </c>
      <c r="B426" s="85" t="s">
        <v>831</v>
      </c>
      <c r="C426" s="143">
        <v>2009</v>
      </c>
      <c r="D426" s="138">
        <v>12200</v>
      </c>
    </row>
    <row r="427" spans="1:4" ht="12.75">
      <c r="A427" s="122">
        <v>3</v>
      </c>
      <c r="B427" s="85" t="s">
        <v>832</v>
      </c>
      <c r="C427" s="143">
        <v>2012</v>
      </c>
      <c r="D427" s="138">
        <v>114480</v>
      </c>
    </row>
    <row r="428" spans="1:4" ht="12.75">
      <c r="A428" s="122">
        <v>4</v>
      </c>
      <c r="B428" s="85" t="s">
        <v>833</v>
      </c>
      <c r="C428" s="143">
        <v>2012</v>
      </c>
      <c r="D428" s="138">
        <v>9180</v>
      </c>
    </row>
    <row r="429" spans="1:4" ht="12.75">
      <c r="A429" s="122">
        <v>5</v>
      </c>
      <c r="B429" s="85" t="s">
        <v>834</v>
      </c>
      <c r="C429" s="143">
        <v>2009</v>
      </c>
      <c r="D429" s="138">
        <v>21677.05</v>
      </c>
    </row>
    <row r="430" spans="1:4" ht="12.75">
      <c r="A430" s="122">
        <v>6</v>
      </c>
      <c r="B430" s="85" t="s">
        <v>835</v>
      </c>
      <c r="C430" s="143">
        <v>2007</v>
      </c>
      <c r="D430" s="138">
        <v>39000</v>
      </c>
    </row>
    <row r="431" spans="1:4" ht="12.75">
      <c r="A431" s="122">
        <v>7</v>
      </c>
      <c r="B431" s="85" t="s">
        <v>836</v>
      </c>
      <c r="C431" s="143">
        <v>2000</v>
      </c>
      <c r="D431" s="138">
        <v>10656.25</v>
      </c>
    </row>
    <row r="432" spans="1:4" ht="12.75">
      <c r="A432" s="122">
        <v>8</v>
      </c>
      <c r="B432" s="85" t="s">
        <v>837</v>
      </c>
      <c r="C432" s="143">
        <v>2012</v>
      </c>
      <c r="D432" s="138">
        <v>3672</v>
      </c>
    </row>
    <row r="433" spans="1:4" ht="12.75">
      <c r="A433" s="122">
        <v>9</v>
      </c>
      <c r="B433" s="85" t="s">
        <v>838</v>
      </c>
      <c r="C433" s="143">
        <v>2002</v>
      </c>
      <c r="D433" s="138">
        <v>5300</v>
      </c>
    </row>
    <row r="434" spans="1:4" ht="12.75">
      <c r="A434" s="122">
        <v>10</v>
      </c>
      <c r="B434" s="85" t="s">
        <v>839</v>
      </c>
      <c r="C434" s="143">
        <v>2010</v>
      </c>
      <c r="D434" s="138">
        <v>4841.12</v>
      </c>
    </row>
    <row r="435" spans="1:4" ht="12.75">
      <c r="A435" s="122">
        <v>11</v>
      </c>
      <c r="B435" s="85" t="s">
        <v>840</v>
      </c>
      <c r="C435" s="143">
        <v>2009</v>
      </c>
      <c r="D435" s="138">
        <v>16400</v>
      </c>
    </row>
    <row r="436" spans="1:4" ht="12.75">
      <c r="A436" s="122">
        <v>12</v>
      </c>
      <c r="B436" s="85" t="s">
        <v>841</v>
      </c>
      <c r="C436" s="143">
        <v>2007</v>
      </c>
      <c r="D436" s="138">
        <v>4893.68</v>
      </c>
    </row>
    <row r="437" spans="1:4" ht="12.75">
      <c r="A437" s="122">
        <v>13</v>
      </c>
      <c r="B437" s="85" t="s">
        <v>842</v>
      </c>
      <c r="C437" s="143">
        <v>2011</v>
      </c>
      <c r="D437" s="138">
        <v>3900</v>
      </c>
    </row>
    <row r="438" spans="1:4" ht="12.75">
      <c r="A438" s="122">
        <v>14</v>
      </c>
      <c r="B438" s="85" t="s">
        <v>843</v>
      </c>
      <c r="C438" s="143">
        <v>2016</v>
      </c>
      <c r="D438" s="138">
        <v>2300</v>
      </c>
    </row>
    <row r="439" spans="1:4" ht="12.75">
      <c r="A439" s="122">
        <v>15</v>
      </c>
      <c r="B439" s="85" t="s">
        <v>844</v>
      </c>
      <c r="C439" s="143">
        <v>2011</v>
      </c>
      <c r="D439" s="138">
        <v>4100</v>
      </c>
    </row>
    <row r="440" spans="1:4" ht="12.75">
      <c r="A440" s="122">
        <v>16</v>
      </c>
      <c r="B440" s="85" t="s">
        <v>845</v>
      </c>
      <c r="C440" s="143">
        <v>2016</v>
      </c>
      <c r="D440" s="138">
        <v>2500</v>
      </c>
    </row>
    <row r="441" spans="1:4" ht="12.75">
      <c r="A441" s="122">
        <v>17</v>
      </c>
      <c r="B441" s="85" t="s">
        <v>846</v>
      </c>
      <c r="C441" s="143">
        <v>2017</v>
      </c>
      <c r="D441" s="138">
        <v>10000</v>
      </c>
    </row>
    <row r="442" spans="1:4" ht="12.75">
      <c r="A442" s="122">
        <v>18</v>
      </c>
      <c r="B442" s="85" t="s">
        <v>847</v>
      </c>
      <c r="C442" s="143">
        <v>2018</v>
      </c>
      <c r="D442" s="138">
        <v>7800</v>
      </c>
    </row>
    <row r="443" spans="1:4" ht="12.75">
      <c r="A443" s="122">
        <v>19</v>
      </c>
      <c r="B443" s="85" t="s">
        <v>848</v>
      </c>
      <c r="C443" s="143">
        <v>2000</v>
      </c>
      <c r="D443" s="138">
        <v>27243.35</v>
      </c>
    </row>
    <row r="444" spans="1:4" ht="12.75">
      <c r="A444" s="264" t="s">
        <v>8</v>
      </c>
      <c r="B444" s="264"/>
      <c r="C444" s="264"/>
      <c r="D444" s="135">
        <f>SUM(D425:D443)</f>
        <v>303190.17999999993</v>
      </c>
    </row>
    <row r="445" spans="3:4" ht="12.75">
      <c r="C445" s="248"/>
      <c r="D445" s="249"/>
    </row>
    <row r="446" spans="2:3" ht="12.75">
      <c r="B446" s="250" t="s">
        <v>984</v>
      </c>
      <c r="C446" s="251">
        <f>SUM(D73,D83,D105,D122,D185,D192,D208,D225,D252,D256,D265)</f>
        <v>998977.7999999998</v>
      </c>
    </row>
    <row r="447" spans="2:3" ht="12.75">
      <c r="B447" s="250" t="s">
        <v>985</v>
      </c>
      <c r="C447" s="251">
        <f>SUM(D419,D415,D408,D399,D379,D374,D320,D306,D291,D287)</f>
        <v>307873.79999999993</v>
      </c>
    </row>
    <row r="448" spans="2:3" ht="12.75">
      <c r="B448" s="250" t="s">
        <v>986</v>
      </c>
      <c r="C448" s="251">
        <f>D444</f>
        <v>303190.17999999993</v>
      </c>
    </row>
  </sheetData>
  <sheetProtection/>
  <mergeCells count="67">
    <mergeCell ref="A424:D424"/>
    <mergeCell ref="A404:D404"/>
    <mergeCell ref="A380:D380"/>
    <mergeCell ref="A375:D375"/>
    <mergeCell ref="B2:D2"/>
    <mergeCell ref="A419:C419"/>
    <mergeCell ref="A322:D322"/>
    <mergeCell ref="A376:D376"/>
    <mergeCell ref="A416:D416"/>
    <mergeCell ref="A321:D321"/>
    <mergeCell ref="A405:D405"/>
    <mergeCell ref="A307:D307"/>
    <mergeCell ref="A291:C291"/>
    <mergeCell ref="A308:D308"/>
    <mergeCell ref="A292:D292"/>
    <mergeCell ref="A444:C444"/>
    <mergeCell ref="A422:D422"/>
    <mergeCell ref="A420:D420"/>
    <mergeCell ref="A415:C415"/>
    <mergeCell ref="A408:C408"/>
    <mergeCell ref="A409:D409"/>
    <mergeCell ref="A403:C403"/>
    <mergeCell ref="A266:D266"/>
    <mergeCell ref="A268:D268"/>
    <mergeCell ref="A401:D401"/>
    <mergeCell ref="A400:D400"/>
    <mergeCell ref="A306:C306"/>
    <mergeCell ref="A288:D288"/>
    <mergeCell ref="A381:D381"/>
    <mergeCell ref="A399:C399"/>
    <mergeCell ref="A289:D289"/>
    <mergeCell ref="A293:D293"/>
    <mergeCell ref="A208:C208"/>
    <mergeCell ref="A270:D270"/>
    <mergeCell ref="A227:D227"/>
    <mergeCell ref="A252:C252"/>
    <mergeCell ref="A225:C225"/>
    <mergeCell ref="A254:D254"/>
    <mergeCell ref="A256:C256"/>
    <mergeCell ref="A226:D226"/>
    <mergeCell ref="A258:D258"/>
    <mergeCell ref="A105:C105"/>
    <mergeCell ref="A106:D106"/>
    <mergeCell ref="A209:D209"/>
    <mergeCell ref="A84:D84"/>
    <mergeCell ref="A123:D123"/>
    <mergeCell ref="A124:D124"/>
    <mergeCell ref="A265:C265"/>
    <mergeCell ref="A5:D5"/>
    <mergeCell ref="A73:C73"/>
    <mergeCell ref="A75:D75"/>
    <mergeCell ref="A85:D85"/>
    <mergeCell ref="A122:C122"/>
    <mergeCell ref="A210:D210"/>
    <mergeCell ref="A83:C83"/>
    <mergeCell ref="A74:D74"/>
    <mergeCell ref="A192:C192"/>
    <mergeCell ref="B267:D267"/>
    <mergeCell ref="A107:D107"/>
    <mergeCell ref="B421:D421"/>
    <mergeCell ref="A253:D253"/>
    <mergeCell ref="A193:D193"/>
    <mergeCell ref="A186:D186"/>
    <mergeCell ref="A410:D410"/>
    <mergeCell ref="A257:D257"/>
    <mergeCell ref="A187:D187"/>
    <mergeCell ref="A194:D194"/>
  </mergeCells>
  <printOptions horizontalCentered="1"/>
  <pageMargins left="0.7480314960629921" right="0.1968503937007874" top="0.1968503937007874" bottom="0.1968503937007874" header="0.5118110236220472" footer="0"/>
  <pageSetup fitToHeight="0" fitToWidth="1" horizontalDpi="600" verticalDpi="600" orientation="portrait" paperSize="9" r:id="rId1"/>
  <rowBreaks count="7" manualBreakCount="7">
    <brk id="73" max="3" man="1"/>
    <brk id="122" max="3" man="1"/>
    <brk id="192" max="3" man="1"/>
    <brk id="257" max="3" man="1"/>
    <brk id="291" max="3" man="1"/>
    <brk id="374" max="3" man="1"/>
    <brk id="419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tabSelected="1" view="pageBreakPreview" zoomScale="118" zoomScaleSheetLayoutView="118" zoomScalePageLayoutView="0" workbookViewId="0" topLeftCell="B67">
      <selection activeCell="L73" sqref="L73"/>
    </sheetView>
  </sheetViews>
  <sheetFormatPr defaultColWidth="13.8515625" defaultRowHeight="12.75"/>
  <cols>
    <col min="1" max="1" width="8.57421875" style="3" customWidth="1"/>
    <col min="2" max="2" width="23.421875" style="3" customWidth="1"/>
    <col min="3" max="3" width="15.57421875" style="3" customWidth="1"/>
    <col min="4" max="4" width="24.8515625" style="3" customWidth="1"/>
    <col min="5" max="5" width="13.8515625" style="3" customWidth="1"/>
    <col min="6" max="6" width="27.00390625" style="3" customWidth="1"/>
    <col min="7" max="9" width="13.8515625" style="3" customWidth="1"/>
    <col min="10" max="10" width="17.7109375" style="3" customWidth="1"/>
    <col min="11" max="14" width="13.8515625" style="3" customWidth="1"/>
    <col min="15" max="15" width="38.7109375" style="3" customWidth="1"/>
    <col min="16" max="16384" width="13.8515625" style="3" customWidth="1"/>
  </cols>
  <sheetData>
    <row r="1" spans="1:15" s="107" customFormat="1" ht="12.75">
      <c r="A1" s="106"/>
      <c r="C1" s="108"/>
      <c r="D1" s="109"/>
      <c r="E1" s="106"/>
      <c r="F1" s="106"/>
      <c r="G1" s="106"/>
      <c r="H1" s="106"/>
      <c r="I1" s="106"/>
      <c r="O1" s="83" t="s">
        <v>438</v>
      </c>
    </row>
    <row r="2" spans="1:9" s="107" customFormat="1" ht="12.75">
      <c r="A2" s="106"/>
      <c r="C2" s="108"/>
      <c r="D2" s="109"/>
      <c r="E2" s="106"/>
      <c r="F2" s="106"/>
      <c r="G2" s="106"/>
      <c r="H2" s="106"/>
      <c r="I2" s="106"/>
    </row>
    <row r="3" spans="1:15" s="110" customFormat="1" ht="15.75" customHeight="1">
      <c r="A3" s="330" t="s">
        <v>439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</row>
    <row r="4" spans="1:15" s="110" customFormat="1" ht="12.75" customHeight="1">
      <c r="A4" s="331" t="s">
        <v>6</v>
      </c>
      <c r="B4" s="331" t="s">
        <v>440</v>
      </c>
      <c r="C4" s="331" t="s">
        <v>441</v>
      </c>
      <c r="D4" s="331" t="s">
        <v>442</v>
      </c>
      <c r="E4" s="331" t="s">
        <v>443</v>
      </c>
      <c r="F4" s="331" t="s">
        <v>444</v>
      </c>
      <c r="G4" s="331" t="s">
        <v>445</v>
      </c>
      <c r="H4" s="331" t="s">
        <v>446</v>
      </c>
      <c r="I4" s="331" t="s">
        <v>447</v>
      </c>
      <c r="J4" s="331" t="s">
        <v>448</v>
      </c>
      <c r="K4" s="331" t="s">
        <v>449</v>
      </c>
      <c r="L4" s="331"/>
      <c r="M4" s="331" t="s">
        <v>450</v>
      </c>
      <c r="N4" s="331"/>
      <c r="O4" s="332" t="s">
        <v>451</v>
      </c>
    </row>
    <row r="5" spans="1:15" s="110" customFormat="1" ht="27.75" customHeight="1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2"/>
    </row>
    <row r="6" spans="1:15" s="110" customFormat="1" ht="13.5" customHeight="1">
      <c r="A6" s="331"/>
      <c r="B6" s="331"/>
      <c r="C6" s="331"/>
      <c r="D6" s="331"/>
      <c r="E6" s="331"/>
      <c r="F6" s="331"/>
      <c r="G6" s="331"/>
      <c r="H6" s="331"/>
      <c r="I6" s="331"/>
      <c r="J6" s="331"/>
      <c r="K6" s="82" t="s">
        <v>452</v>
      </c>
      <c r="L6" s="82" t="s">
        <v>453</v>
      </c>
      <c r="M6" s="82" t="s">
        <v>452</v>
      </c>
      <c r="N6" s="82" t="s">
        <v>453</v>
      </c>
      <c r="O6" s="332"/>
    </row>
    <row r="7" spans="1:15" s="110" customFormat="1" ht="18.75" customHeight="1">
      <c r="A7" s="333" t="s">
        <v>454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</row>
    <row r="8" spans="1:15" s="207" customFormat="1" ht="19.5" customHeight="1">
      <c r="A8" s="204">
        <v>1</v>
      </c>
      <c r="B8" s="204" t="s">
        <v>455</v>
      </c>
      <c r="C8" s="204" t="s">
        <v>456</v>
      </c>
      <c r="D8" s="204" t="s">
        <v>457</v>
      </c>
      <c r="E8" s="204" t="s">
        <v>458</v>
      </c>
      <c r="F8" s="204" t="s">
        <v>459</v>
      </c>
      <c r="G8" s="204">
        <v>11100</v>
      </c>
      <c r="H8" s="204" t="s">
        <v>460</v>
      </c>
      <c r="I8" s="204">
        <v>1990</v>
      </c>
      <c r="J8" s="204" t="s">
        <v>137</v>
      </c>
      <c r="K8" s="205">
        <v>44197</v>
      </c>
      <c r="L8" s="205">
        <v>44561</v>
      </c>
      <c r="M8" s="204" t="s">
        <v>137</v>
      </c>
      <c r="N8" s="204" t="s">
        <v>137</v>
      </c>
      <c r="O8" s="206" t="s">
        <v>153</v>
      </c>
    </row>
    <row r="9" spans="1:15" s="207" customFormat="1" ht="19.5" customHeight="1">
      <c r="A9" s="208">
        <v>2</v>
      </c>
      <c r="B9" s="208" t="s">
        <v>461</v>
      </c>
      <c r="C9" s="208" t="s">
        <v>462</v>
      </c>
      <c r="D9" s="208" t="s">
        <v>463</v>
      </c>
      <c r="E9" s="208" t="s">
        <v>464</v>
      </c>
      <c r="F9" s="208" t="s">
        <v>465</v>
      </c>
      <c r="G9" s="208">
        <v>1598</v>
      </c>
      <c r="H9" s="208" t="s">
        <v>466</v>
      </c>
      <c r="I9" s="208">
        <v>2000</v>
      </c>
      <c r="J9" s="208" t="s">
        <v>137</v>
      </c>
      <c r="K9" s="209">
        <v>44193</v>
      </c>
      <c r="L9" s="209">
        <v>44557</v>
      </c>
      <c r="M9" s="208" t="s">
        <v>137</v>
      </c>
      <c r="N9" s="208" t="s">
        <v>137</v>
      </c>
      <c r="O9" s="206" t="s">
        <v>153</v>
      </c>
    </row>
    <row r="10" spans="1:15" s="207" customFormat="1" ht="19.5" customHeight="1">
      <c r="A10" s="204">
        <v>3</v>
      </c>
      <c r="B10" s="208" t="s">
        <v>467</v>
      </c>
      <c r="C10" s="208" t="s">
        <v>468</v>
      </c>
      <c r="D10" s="208" t="s">
        <v>469</v>
      </c>
      <c r="E10" s="208" t="s">
        <v>470</v>
      </c>
      <c r="F10" s="208" t="s">
        <v>471</v>
      </c>
      <c r="G10" s="208">
        <v>4156</v>
      </c>
      <c r="H10" s="208" t="s">
        <v>472</v>
      </c>
      <c r="I10" s="208">
        <v>2009</v>
      </c>
      <c r="J10" s="210" t="s">
        <v>137</v>
      </c>
      <c r="K10" s="209">
        <v>44147</v>
      </c>
      <c r="L10" s="211">
        <v>44511</v>
      </c>
      <c r="M10" s="208" t="s">
        <v>137</v>
      </c>
      <c r="N10" s="208" t="s">
        <v>137</v>
      </c>
      <c r="O10" s="206" t="s">
        <v>153</v>
      </c>
    </row>
    <row r="11" spans="1:15" s="207" customFormat="1" ht="25.5" customHeight="1">
      <c r="A11" s="208">
        <v>4</v>
      </c>
      <c r="B11" s="212" t="s">
        <v>473</v>
      </c>
      <c r="C11" s="208" t="s">
        <v>474</v>
      </c>
      <c r="D11" s="208" t="s">
        <v>475</v>
      </c>
      <c r="E11" s="208" t="s">
        <v>476</v>
      </c>
      <c r="F11" s="208" t="s">
        <v>477</v>
      </c>
      <c r="G11" s="208" t="s">
        <v>137</v>
      </c>
      <c r="H11" s="208" t="s">
        <v>478</v>
      </c>
      <c r="I11" s="208">
        <v>1996</v>
      </c>
      <c r="J11" s="208" t="s">
        <v>137</v>
      </c>
      <c r="K11" s="209">
        <v>43964</v>
      </c>
      <c r="L11" s="211">
        <v>44328</v>
      </c>
      <c r="M11" s="212" t="s">
        <v>137</v>
      </c>
      <c r="N11" s="213" t="s">
        <v>137</v>
      </c>
      <c r="O11" s="206" t="s">
        <v>153</v>
      </c>
    </row>
    <row r="12" spans="1:15" s="207" customFormat="1" ht="19.5" customHeight="1">
      <c r="A12" s="204">
        <v>5</v>
      </c>
      <c r="B12" s="208" t="s">
        <v>479</v>
      </c>
      <c r="C12" s="208" t="s">
        <v>480</v>
      </c>
      <c r="D12" s="208">
        <v>1146</v>
      </c>
      <c r="E12" s="208" t="s">
        <v>481</v>
      </c>
      <c r="F12" s="208" t="s">
        <v>477</v>
      </c>
      <c r="G12" s="208" t="s">
        <v>137</v>
      </c>
      <c r="H12" s="208" t="s">
        <v>478</v>
      </c>
      <c r="I12" s="208">
        <v>1997</v>
      </c>
      <c r="J12" s="208" t="s">
        <v>137</v>
      </c>
      <c r="K12" s="209">
        <v>43950</v>
      </c>
      <c r="L12" s="211">
        <v>44314</v>
      </c>
      <c r="M12" s="212" t="s">
        <v>137</v>
      </c>
      <c r="N12" s="213" t="s">
        <v>137</v>
      </c>
      <c r="O12" s="206" t="s">
        <v>153</v>
      </c>
    </row>
    <row r="13" spans="1:15" s="207" customFormat="1" ht="19.5" customHeight="1">
      <c r="A13" s="208">
        <v>6</v>
      </c>
      <c r="B13" s="208" t="s">
        <v>482</v>
      </c>
      <c r="C13" s="208" t="s">
        <v>483</v>
      </c>
      <c r="D13" s="208">
        <v>10184</v>
      </c>
      <c r="E13" s="208" t="s">
        <v>484</v>
      </c>
      <c r="F13" s="208" t="s">
        <v>477</v>
      </c>
      <c r="G13" s="208" t="s">
        <v>137</v>
      </c>
      <c r="H13" s="208" t="s">
        <v>485</v>
      </c>
      <c r="I13" s="208">
        <v>1985</v>
      </c>
      <c r="J13" s="208" t="s">
        <v>137</v>
      </c>
      <c r="K13" s="209">
        <v>43940</v>
      </c>
      <c r="L13" s="211">
        <v>44304</v>
      </c>
      <c r="M13" s="212" t="s">
        <v>137</v>
      </c>
      <c r="N13" s="213" t="s">
        <v>137</v>
      </c>
      <c r="O13" s="206" t="s">
        <v>153</v>
      </c>
    </row>
    <row r="14" spans="1:15" s="207" customFormat="1" ht="19.5" customHeight="1">
      <c r="A14" s="204">
        <v>7</v>
      </c>
      <c r="B14" s="208" t="s">
        <v>479</v>
      </c>
      <c r="C14" s="208" t="s">
        <v>486</v>
      </c>
      <c r="D14" s="208" t="s">
        <v>487</v>
      </c>
      <c r="E14" s="208" t="s">
        <v>488</v>
      </c>
      <c r="F14" s="208" t="s">
        <v>477</v>
      </c>
      <c r="G14" s="208" t="s">
        <v>137</v>
      </c>
      <c r="H14" s="208" t="s">
        <v>478</v>
      </c>
      <c r="I14" s="208">
        <v>1998</v>
      </c>
      <c r="J14" s="208" t="s">
        <v>137</v>
      </c>
      <c r="K14" s="209">
        <v>43945</v>
      </c>
      <c r="L14" s="209">
        <v>44309</v>
      </c>
      <c r="M14" s="214" t="s">
        <v>137</v>
      </c>
      <c r="N14" s="215" t="s">
        <v>137</v>
      </c>
      <c r="O14" s="206" t="s">
        <v>153</v>
      </c>
    </row>
    <row r="15" spans="1:15" s="207" customFormat="1" ht="19.5" customHeight="1">
      <c r="A15" s="208">
        <v>8</v>
      </c>
      <c r="B15" s="208" t="s">
        <v>489</v>
      </c>
      <c r="C15" s="208">
        <v>3512</v>
      </c>
      <c r="D15" s="216" t="s">
        <v>490</v>
      </c>
      <c r="E15" s="208" t="s">
        <v>491</v>
      </c>
      <c r="F15" s="208" t="s">
        <v>471</v>
      </c>
      <c r="G15" s="208">
        <v>2502</v>
      </c>
      <c r="H15" s="208" t="s">
        <v>492</v>
      </c>
      <c r="I15" s="208">
        <v>1997</v>
      </c>
      <c r="J15" s="208" t="s">
        <v>137</v>
      </c>
      <c r="K15" s="209">
        <v>43950</v>
      </c>
      <c r="L15" s="211">
        <v>44314</v>
      </c>
      <c r="M15" s="212" t="s">
        <v>137</v>
      </c>
      <c r="N15" s="213" t="s">
        <v>137</v>
      </c>
      <c r="O15" s="206" t="s">
        <v>153</v>
      </c>
    </row>
    <row r="16" spans="1:15" s="207" customFormat="1" ht="19.5" customHeight="1">
      <c r="A16" s="204">
        <v>9</v>
      </c>
      <c r="B16" s="208" t="s">
        <v>493</v>
      </c>
      <c r="C16" s="208" t="s">
        <v>494</v>
      </c>
      <c r="D16" s="208" t="s">
        <v>495</v>
      </c>
      <c r="E16" s="208" t="s">
        <v>137</v>
      </c>
      <c r="F16" s="208" t="s">
        <v>496</v>
      </c>
      <c r="G16" s="208">
        <v>4400</v>
      </c>
      <c r="H16" s="208" t="s">
        <v>492</v>
      </c>
      <c r="I16" s="208">
        <v>2011</v>
      </c>
      <c r="J16" s="217">
        <v>172300</v>
      </c>
      <c r="K16" s="209">
        <v>44009</v>
      </c>
      <c r="L16" s="211">
        <v>44373</v>
      </c>
      <c r="M16" s="211">
        <v>43931</v>
      </c>
      <c r="N16" s="211">
        <v>44295</v>
      </c>
      <c r="O16" s="206" t="s">
        <v>153</v>
      </c>
    </row>
    <row r="17" spans="1:15" s="207" customFormat="1" ht="19.5" customHeight="1">
      <c r="A17" s="208">
        <v>10</v>
      </c>
      <c r="B17" s="208" t="s">
        <v>493</v>
      </c>
      <c r="C17" s="208" t="s">
        <v>497</v>
      </c>
      <c r="D17" s="208" t="s">
        <v>498</v>
      </c>
      <c r="E17" s="208" t="s">
        <v>137</v>
      </c>
      <c r="F17" s="208" t="s">
        <v>496</v>
      </c>
      <c r="G17" s="208">
        <v>4400</v>
      </c>
      <c r="H17" s="208" t="s">
        <v>492</v>
      </c>
      <c r="I17" s="208">
        <v>2001</v>
      </c>
      <c r="J17" s="217">
        <v>77400</v>
      </c>
      <c r="K17" s="209">
        <v>44083</v>
      </c>
      <c r="L17" s="211">
        <v>44447</v>
      </c>
      <c r="M17" s="211">
        <v>43931</v>
      </c>
      <c r="N17" s="211">
        <v>44295</v>
      </c>
      <c r="O17" s="206" t="s">
        <v>153</v>
      </c>
    </row>
    <row r="18" spans="1:15" s="207" customFormat="1" ht="19.5" customHeight="1">
      <c r="A18" s="204">
        <v>11</v>
      </c>
      <c r="B18" s="208" t="s">
        <v>499</v>
      </c>
      <c r="C18" s="208" t="s">
        <v>500</v>
      </c>
      <c r="D18" s="208">
        <v>5489</v>
      </c>
      <c r="E18" s="208" t="s">
        <v>501</v>
      </c>
      <c r="F18" s="208" t="s">
        <v>477</v>
      </c>
      <c r="G18" s="208" t="s">
        <v>137</v>
      </c>
      <c r="H18" s="208" t="s">
        <v>502</v>
      </c>
      <c r="I18" s="208">
        <v>1987</v>
      </c>
      <c r="J18" s="218" t="s">
        <v>137</v>
      </c>
      <c r="K18" s="209">
        <v>43962</v>
      </c>
      <c r="L18" s="209">
        <v>44326</v>
      </c>
      <c r="M18" s="212" t="s">
        <v>137</v>
      </c>
      <c r="N18" s="213" t="s">
        <v>137</v>
      </c>
      <c r="O18" s="206" t="s">
        <v>153</v>
      </c>
    </row>
    <row r="19" spans="1:15" s="207" customFormat="1" ht="19.5" customHeight="1">
      <c r="A19" s="208">
        <v>12</v>
      </c>
      <c r="B19" s="208" t="s">
        <v>503</v>
      </c>
      <c r="C19" s="208" t="s">
        <v>504</v>
      </c>
      <c r="D19" s="208">
        <v>106040</v>
      </c>
      <c r="E19" s="208" t="s">
        <v>505</v>
      </c>
      <c r="F19" s="208" t="s">
        <v>477</v>
      </c>
      <c r="G19" s="208" t="s">
        <v>137</v>
      </c>
      <c r="H19" s="208" t="s">
        <v>506</v>
      </c>
      <c r="I19" s="208">
        <v>1983</v>
      </c>
      <c r="J19" s="208" t="s">
        <v>137</v>
      </c>
      <c r="K19" s="211">
        <v>43963</v>
      </c>
      <c r="L19" s="209">
        <v>44327</v>
      </c>
      <c r="M19" s="212" t="s">
        <v>137</v>
      </c>
      <c r="N19" s="213" t="s">
        <v>137</v>
      </c>
      <c r="O19" s="206" t="s">
        <v>153</v>
      </c>
    </row>
    <row r="20" spans="1:15" s="207" customFormat="1" ht="19.5" customHeight="1">
      <c r="A20" s="204">
        <v>13</v>
      </c>
      <c r="B20" s="208" t="s">
        <v>489</v>
      </c>
      <c r="C20" s="208">
        <v>4512</v>
      </c>
      <c r="D20" s="216" t="s">
        <v>507</v>
      </c>
      <c r="E20" s="208" t="s">
        <v>508</v>
      </c>
      <c r="F20" s="208" t="s">
        <v>471</v>
      </c>
      <c r="G20" s="208">
        <v>3865</v>
      </c>
      <c r="H20" s="208" t="s">
        <v>492</v>
      </c>
      <c r="I20" s="208">
        <v>1999</v>
      </c>
      <c r="J20" s="208" t="s">
        <v>137</v>
      </c>
      <c r="K20" s="209">
        <v>43945</v>
      </c>
      <c r="L20" s="205">
        <v>44309</v>
      </c>
      <c r="M20" s="212" t="s">
        <v>137</v>
      </c>
      <c r="N20" s="213" t="s">
        <v>137</v>
      </c>
      <c r="O20" s="206" t="s">
        <v>153</v>
      </c>
    </row>
    <row r="21" spans="1:15" s="207" customFormat="1" ht="19.5" customHeight="1">
      <c r="A21" s="208">
        <v>14</v>
      </c>
      <c r="B21" s="208" t="s">
        <v>509</v>
      </c>
      <c r="C21" s="208"/>
      <c r="D21" s="208">
        <v>17458</v>
      </c>
      <c r="E21" s="219" t="s">
        <v>137</v>
      </c>
      <c r="F21" s="208" t="s">
        <v>496</v>
      </c>
      <c r="G21" s="208">
        <v>6000</v>
      </c>
      <c r="H21" s="208" t="s">
        <v>492</v>
      </c>
      <c r="I21" s="208">
        <v>1995</v>
      </c>
      <c r="J21" s="208" t="s">
        <v>137</v>
      </c>
      <c r="K21" s="209">
        <v>44029</v>
      </c>
      <c r="L21" s="220">
        <v>44393</v>
      </c>
      <c r="M21" s="208"/>
      <c r="N21" s="208"/>
      <c r="O21" s="206" t="s">
        <v>153</v>
      </c>
    </row>
    <row r="22" spans="1:15" s="207" customFormat="1" ht="19.5" customHeight="1">
      <c r="A22" s="204">
        <v>15</v>
      </c>
      <c r="B22" s="208" t="s">
        <v>510</v>
      </c>
      <c r="C22" s="208"/>
      <c r="D22" s="208">
        <v>11535</v>
      </c>
      <c r="E22" s="208" t="s">
        <v>137</v>
      </c>
      <c r="F22" s="208" t="s">
        <v>496</v>
      </c>
      <c r="G22" s="208">
        <v>3121</v>
      </c>
      <c r="H22" s="208" t="s">
        <v>492</v>
      </c>
      <c r="I22" s="208">
        <v>1990</v>
      </c>
      <c r="J22" s="212" t="s">
        <v>137</v>
      </c>
      <c r="K22" s="209">
        <v>44100</v>
      </c>
      <c r="L22" s="209">
        <v>44464</v>
      </c>
      <c r="M22" s="212" t="s">
        <v>137</v>
      </c>
      <c r="N22" s="212" t="s">
        <v>137</v>
      </c>
      <c r="O22" s="206" t="s">
        <v>153</v>
      </c>
    </row>
    <row r="23" spans="1:15" s="207" customFormat="1" ht="19.5" customHeight="1">
      <c r="A23" s="208">
        <v>16</v>
      </c>
      <c r="B23" s="208" t="s">
        <v>511</v>
      </c>
      <c r="C23" s="208" t="s">
        <v>512</v>
      </c>
      <c r="D23" s="208" t="s">
        <v>513</v>
      </c>
      <c r="E23" s="208" t="s">
        <v>514</v>
      </c>
      <c r="F23" s="208" t="s">
        <v>477</v>
      </c>
      <c r="G23" s="208" t="s">
        <v>137</v>
      </c>
      <c r="H23" s="208" t="s">
        <v>515</v>
      </c>
      <c r="I23" s="208">
        <v>2008</v>
      </c>
      <c r="J23" s="208" t="s">
        <v>137</v>
      </c>
      <c r="K23" s="209">
        <v>44117</v>
      </c>
      <c r="L23" s="209">
        <v>44481</v>
      </c>
      <c r="M23" s="208" t="s">
        <v>137</v>
      </c>
      <c r="N23" s="208" t="s">
        <v>137</v>
      </c>
      <c r="O23" s="206" t="s">
        <v>153</v>
      </c>
    </row>
    <row r="24" spans="1:15" s="207" customFormat="1" ht="19.5" customHeight="1">
      <c r="A24" s="204">
        <v>17</v>
      </c>
      <c r="B24" s="208" t="s">
        <v>489</v>
      </c>
      <c r="C24" s="208" t="s">
        <v>516</v>
      </c>
      <c r="D24" s="216" t="s">
        <v>517</v>
      </c>
      <c r="E24" s="208" t="s">
        <v>518</v>
      </c>
      <c r="F24" s="208" t="s">
        <v>471</v>
      </c>
      <c r="G24" s="208">
        <v>2502</v>
      </c>
      <c r="H24" s="208" t="s">
        <v>492</v>
      </c>
      <c r="I24" s="208">
        <v>1986</v>
      </c>
      <c r="J24" s="208" t="s">
        <v>137</v>
      </c>
      <c r="K24" s="209">
        <v>44123</v>
      </c>
      <c r="L24" s="209">
        <v>44487</v>
      </c>
      <c r="M24" s="208" t="s">
        <v>137</v>
      </c>
      <c r="N24" s="208" t="s">
        <v>137</v>
      </c>
      <c r="O24" s="206" t="s">
        <v>153</v>
      </c>
    </row>
    <row r="25" spans="1:15" s="207" customFormat="1" ht="19.5" customHeight="1">
      <c r="A25" s="208">
        <v>18</v>
      </c>
      <c r="B25" s="221" t="s">
        <v>489</v>
      </c>
      <c r="C25" s="221" t="s">
        <v>519</v>
      </c>
      <c r="D25" s="221">
        <v>543192</v>
      </c>
      <c r="E25" s="221" t="s">
        <v>520</v>
      </c>
      <c r="F25" s="221" t="s">
        <v>471</v>
      </c>
      <c r="G25" s="221">
        <v>2502</v>
      </c>
      <c r="H25" s="221" t="s">
        <v>492</v>
      </c>
      <c r="I25" s="221">
        <v>1985</v>
      </c>
      <c r="J25" s="221" t="s">
        <v>137</v>
      </c>
      <c r="K25" s="220">
        <v>44114</v>
      </c>
      <c r="L25" s="220">
        <v>44478</v>
      </c>
      <c r="M25" s="221" t="s">
        <v>137</v>
      </c>
      <c r="N25" s="221" t="s">
        <v>137</v>
      </c>
      <c r="O25" s="206" t="s">
        <v>153</v>
      </c>
    </row>
    <row r="26" spans="1:15" s="207" customFormat="1" ht="19.5" customHeight="1">
      <c r="A26" s="204">
        <v>19</v>
      </c>
      <c r="B26" s="208" t="s">
        <v>503</v>
      </c>
      <c r="C26" s="208" t="s">
        <v>504</v>
      </c>
      <c r="D26" s="208" t="s">
        <v>521</v>
      </c>
      <c r="E26" s="208" t="s">
        <v>522</v>
      </c>
      <c r="F26" s="208" t="s">
        <v>523</v>
      </c>
      <c r="G26" s="208" t="s">
        <v>137</v>
      </c>
      <c r="H26" s="208" t="s">
        <v>478</v>
      </c>
      <c r="I26" s="208">
        <v>1979</v>
      </c>
      <c r="J26" s="208" t="s">
        <v>137</v>
      </c>
      <c r="K26" s="209">
        <v>44060</v>
      </c>
      <c r="L26" s="209">
        <v>44424</v>
      </c>
      <c r="M26" s="208" t="s">
        <v>137</v>
      </c>
      <c r="N26" s="208" t="s">
        <v>137</v>
      </c>
      <c r="O26" s="206" t="s">
        <v>153</v>
      </c>
    </row>
    <row r="27" spans="1:15" s="207" customFormat="1" ht="19.5" customHeight="1">
      <c r="A27" s="208">
        <v>20</v>
      </c>
      <c r="B27" s="208" t="s">
        <v>524</v>
      </c>
      <c r="C27" s="208" t="s">
        <v>525</v>
      </c>
      <c r="D27" s="208" t="s">
        <v>526</v>
      </c>
      <c r="E27" s="208" t="s">
        <v>527</v>
      </c>
      <c r="F27" s="208" t="s">
        <v>465</v>
      </c>
      <c r="G27" s="208">
        <v>2370</v>
      </c>
      <c r="H27" s="208" t="s">
        <v>528</v>
      </c>
      <c r="I27" s="208">
        <v>1995</v>
      </c>
      <c r="J27" s="208" t="s">
        <v>137</v>
      </c>
      <c r="K27" s="209">
        <v>44054</v>
      </c>
      <c r="L27" s="209">
        <v>44418</v>
      </c>
      <c r="M27" s="208" t="s">
        <v>137</v>
      </c>
      <c r="N27" s="208" t="s">
        <v>137</v>
      </c>
      <c r="O27" s="206" t="s">
        <v>153</v>
      </c>
    </row>
    <row r="28" spans="1:15" s="207" customFormat="1" ht="19.5" customHeight="1">
      <c r="A28" s="204">
        <v>21</v>
      </c>
      <c r="B28" s="208" t="s">
        <v>529</v>
      </c>
      <c r="C28" s="208" t="s">
        <v>530</v>
      </c>
      <c r="D28" s="208" t="s">
        <v>531</v>
      </c>
      <c r="E28" s="208" t="s">
        <v>532</v>
      </c>
      <c r="F28" s="208" t="s">
        <v>533</v>
      </c>
      <c r="G28" s="208">
        <v>2505</v>
      </c>
      <c r="H28" s="208" t="s">
        <v>492</v>
      </c>
      <c r="I28" s="208">
        <v>2015</v>
      </c>
      <c r="J28" s="210">
        <v>90900</v>
      </c>
      <c r="K28" s="209">
        <v>44175</v>
      </c>
      <c r="L28" s="209">
        <v>44539</v>
      </c>
      <c r="M28" s="211">
        <v>44181</v>
      </c>
      <c r="N28" s="211">
        <v>44545</v>
      </c>
      <c r="O28" s="206" t="s">
        <v>534</v>
      </c>
    </row>
    <row r="29" spans="1:15" s="207" customFormat="1" ht="19.5" customHeight="1">
      <c r="A29" s="208">
        <v>22</v>
      </c>
      <c r="B29" s="208" t="s">
        <v>535</v>
      </c>
      <c r="C29" s="208" t="s">
        <v>536</v>
      </c>
      <c r="D29" s="208" t="s">
        <v>537</v>
      </c>
      <c r="E29" s="208" t="s">
        <v>538</v>
      </c>
      <c r="F29" s="208" t="s">
        <v>539</v>
      </c>
      <c r="G29" s="208" t="s">
        <v>137</v>
      </c>
      <c r="H29" s="208" t="s">
        <v>540</v>
      </c>
      <c r="I29" s="208">
        <v>2015</v>
      </c>
      <c r="J29" s="210" t="s">
        <v>137</v>
      </c>
      <c r="K29" s="209">
        <v>44175</v>
      </c>
      <c r="L29" s="209">
        <v>44539</v>
      </c>
      <c r="M29" s="208" t="s">
        <v>137</v>
      </c>
      <c r="N29" s="208" t="s">
        <v>137</v>
      </c>
      <c r="O29" s="206" t="s">
        <v>534</v>
      </c>
    </row>
    <row r="30" spans="1:15" s="207" customFormat="1" ht="25.5" customHeight="1">
      <c r="A30" s="204">
        <v>23</v>
      </c>
      <c r="B30" s="208" t="s">
        <v>529</v>
      </c>
      <c r="C30" s="212" t="s">
        <v>541</v>
      </c>
      <c r="D30" s="208" t="s">
        <v>542</v>
      </c>
      <c r="E30" s="208" t="s">
        <v>543</v>
      </c>
      <c r="F30" s="208" t="s">
        <v>533</v>
      </c>
      <c r="G30" s="208">
        <v>3387</v>
      </c>
      <c r="H30" s="208" t="s">
        <v>472</v>
      </c>
      <c r="I30" s="208">
        <v>2015</v>
      </c>
      <c r="J30" s="210">
        <v>145500</v>
      </c>
      <c r="K30" s="209">
        <v>44002</v>
      </c>
      <c r="L30" s="209">
        <v>44366</v>
      </c>
      <c r="M30" s="211">
        <v>44002</v>
      </c>
      <c r="N30" s="211">
        <v>44366</v>
      </c>
      <c r="O30" s="206" t="s">
        <v>534</v>
      </c>
    </row>
    <row r="31" spans="1:15" s="207" customFormat="1" ht="25.5" customHeight="1">
      <c r="A31" s="208">
        <v>24</v>
      </c>
      <c r="B31" s="208" t="s">
        <v>535</v>
      </c>
      <c r="C31" s="212" t="s">
        <v>544</v>
      </c>
      <c r="D31" s="208" t="s">
        <v>545</v>
      </c>
      <c r="E31" s="208" t="s">
        <v>546</v>
      </c>
      <c r="F31" s="212" t="s">
        <v>547</v>
      </c>
      <c r="G31" s="208" t="s">
        <v>137</v>
      </c>
      <c r="H31" s="208" t="s">
        <v>548</v>
      </c>
      <c r="I31" s="208">
        <v>2016</v>
      </c>
      <c r="J31" s="210" t="s">
        <v>137</v>
      </c>
      <c r="K31" s="209">
        <v>44179</v>
      </c>
      <c r="L31" s="209">
        <v>44543</v>
      </c>
      <c r="M31" s="212" t="s">
        <v>137</v>
      </c>
      <c r="N31" s="212" t="s">
        <v>137</v>
      </c>
      <c r="O31" s="206" t="s">
        <v>534</v>
      </c>
    </row>
    <row r="32" spans="1:15" s="226" customFormat="1" ht="25.5" customHeight="1">
      <c r="A32" s="204">
        <v>25</v>
      </c>
      <c r="B32" s="219" t="s">
        <v>549</v>
      </c>
      <c r="C32" s="222" t="s">
        <v>550</v>
      </c>
      <c r="D32" s="219" t="s">
        <v>551</v>
      </c>
      <c r="E32" s="219" t="s">
        <v>552</v>
      </c>
      <c r="F32" s="222" t="s">
        <v>553</v>
      </c>
      <c r="G32" s="219">
        <v>2299</v>
      </c>
      <c r="H32" s="219" t="s">
        <v>554</v>
      </c>
      <c r="I32" s="219">
        <v>2016</v>
      </c>
      <c r="J32" s="223">
        <v>70900</v>
      </c>
      <c r="K32" s="224">
        <v>44068</v>
      </c>
      <c r="L32" s="224">
        <v>44432</v>
      </c>
      <c r="M32" s="211">
        <v>44068</v>
      </c>
      <c r="N32" s="211">
        <v>44432</v>
      </c>
      <c r="O32" s="225" t="s">
        <v>534</v>
      </c>
    </row>
    <row r="33" spans="1:15" s="226" customFormat="1" ht="25.5" customHeight="1">
      <c r="A33" s="208">
        <v>26</v>
      </c>
      <c r="B33" s="219" t="s">
        <v>807</v>
      </c>
      <c r="C33" s="222" t="s">
        <v>808</v>
      </c>
      <c r="D33" s="219" t="s">
        <v>809</v>
      </c>
      <c r="E33" s="219" t="s">
        <v>810</v>
      </c>
      <c r="F33" s="222" t="s">
        <v>700</v>
      </c>
      <c r="G33" s="219">
        <v>2987</v>
      </c>
      <c r="H33" s="219" t="s">
        <v>811</v>
      </c>
      <c r="I33" s="219">
        <v>2018</v>
      </c>
      <c r="J33" s="223">
        <v>252700</v>
      </c>
      <c r="K33" s="224">
        <v>44072</v>
      </c>
      <c r="L33" s="224">
        <v>44436</v>
      </c>
      <c r="M33" s="224">
        <v>44072</v>
      </c>
      <c r="N33" s="224">
        <v>44436</v>
      </c>
      <c r="O33" s="225" t="s">
        <v>534</v>
      </c>
    </row>
    <row r="34" spans="1:15" s="226" customFormat="1" ht="25.5" customHeight="1">
      <c r="A34" s="204">
        <v>27</v>
      </c>
      <c r="B34" s="219" t="s">
        <v>601</v>
      </c>
      <c r="C34" s="222" t="s">
        <v>898</v>
      </c>
      <c r="D34" s="219" t="s">
        <v>899</v>
      </c>
      <c r="E34" s="219" t="s">
        <v>900</v>
      </c>
      <c r="F34" s="208" t="s">
        <v>557</v>
      </c>
      <c r="G34" s="219">
        <v>2299</v>
      </c>
      <c r="H34" s="219">
        <v>6</v>
      </c>
      <c r="I34" s="219">
        <v>2020</v>
      </c>
      <c r="J34" s="223"/>
      <c r="K34" s="224">
        <v>43992</v>
      </c>
      <c r="L34" s="224">
        <v>44356</v>
      </c>
      <c r="M34" s="224"/>
      <c r="N34" s="224"/>
      <c r="O34" s="225" t="s">
        <v>534</v>
      </c>
    </row>
    <row r="35" spans="1:15" s="226" customFormat="1" ht="25.5" customHeight="1">
      <c r="A35" s="208">
        <v>28</v>
      </c>
      <c r="B35" s="219" t="s">
        <v>601</v>
      </c>
      <c r="C35" s="222" t="s">
        <v>898</v>
      </c>
      <c r="D35" s="219" t="s">
        <v>901</v>
      </c>
      <c r="E35" s="219" t="s">
        <v>902</v>
      </c>
      <c r="F35" s="208" t="s">
        <v>557</v>
      </c>
      <c r="G35" s="219">
        <v>2299</v>
      </c>
      <c r="H35" s="219">
        <v>6</v>
      </c>
      <c r="I35" s="219">
        <v>2020</v>
      </c>
      <c r="J35" s="223"/>
      <c r="K35" s="224">
        <v>43992</v>
      </c>
      <c r="L35" s="224">
        <v>44356</v>
      </c>
      <c r="M35" s="224"/>
      <c r="N35" s="224"/>
      <c r="O35" s="225" t="s">
        <v>534</v>
      </c>
    </row>
    <row r="36" spans="1:15" s="110" customFormat="1" ht="25.5" customHeight="1">
      <c r="A36" s="333" t="s">
        <v>555</v>
      </c>
      <c r="B36" s="333"/>
      <c r="C36" s="333"/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333"/>
    </row>
    <row r="37" spans="1:15" s="207" customFormat="1" ht="45" customHeight="1">
      <c r="A37" s="212">
        <v>29</v>
      </c>
      <c r="B37" s="208" t="s">
        <v>455</v>
      </c>
      <c r="C37" s="234" t="s">
        <v>889</v>
      </c>
      <c r="D37" s="235">
        <v>32508003005103</v>
      </c>
      <c r="E37" s="208" t="s">
        <v>556</v>
      </c>
      <c r="F37" s="208" t="s">
        <v>557</v>
      </c>
      <c r="G37" s="208">
        <v>11100</v>
      </c>
      <c r="H37" s="208">
        <v>6</v>
      </c>
      <c r="I37" s="208">
        <v>1983</v>
      </c>
      <c r="J37" s="208" t="s">
        <v>137</v>
      </c>
      <c r="K37" s="211">
        <v>44197</v>
      </c>
      <c r="L37" s="211">
        <v>44561</v>
      </c>
      <c r="M37" s="208" t="s">
        <v>137</v>
      </c>
      <c r="N37" s="208" t="s">
        <v>137</v>
      </c>
      <c r="O37" s="236" t="s">
        <v>561</v>
      </c>
    </row>
    <row r="38" spans="1:15" s="207" customFormat="1" ht="45" customHeight="1">
      <c r="A38" s="212">
        <v>30</v>
      </c>
      <c r="B38" s="208" t="s">
        <v>558</v>
      </c>
      <c r="C38" s="234">
        <v>35</v>
      </c>
      <c r="D38" s="208" t="s">
        <v>559</v>
      </c>
      <c r="E38" s="208" t="s">
        <v>560</v>
      </c>
      <c r="F38" s="208" t="s">
        <v>557</v>
      </c>
      <c r="G38" s="208">
        <v>2417</v>
      </c>
      <c r="H38" s="208">
        <v>6</v>
      </c>
      <c r="I38" s="208">
        <v>2000</v>
      </c>
      <c r="J38" s="208" t="s">
        <v>137</v>
      </c>
      <c r="K38" s="211">
        <v>44193</v>
      </c>
      <c r="L38" s="211">
        <v>44557</v>
      </c>
      <c r="M38" s="208" t="s">
        <v>137</v>
      </c>
      <c r="N38" s="208" t="s">
        <v>137</v>
      </c>
      <c r="O38" s="236" t="s">
        <v>561</v>
      </c>
    </row>
    <row r="39" spans="1:15" s="207" customFormat="1" ht="49.5" customHeight="1">
      <c r="A39" s="212">
        <v>31</v>
      </c>
      <c r="B39" s="208" t="s">
        <v>562</v>
      </c>
      <c r="C39" s="208">
        <v>3524</v>
      </c>
      <c r="D39" s="208" t="s">
        <v>563</v>
      </c>
      <c r="E39" s="208" t="s">
        <v>564</v>
      </c>
      <c r="F39" s="208" t="s">
        <v>557</v>
      </c>
      <c r="G39" s="208">
        <v>2417</v>
      </c>
      <c r="H39" s="208" t="s">
        <v>565</v>
      </c>
      <c r="I39" s="208">
        <v>1999</v>
      </c>
      <c r="J39" s="208" t="s">
        <v>137</v>
      </c>
      <c r="K39" s="211">
        <v>44203</v>
      </c>
      <c r="L39" s="211">
        <v>44567</v>
      </c>
      <c r="M39" s="208" t="s">
        <v>137</v>
      </c>
      <c r="N39" s="208" t="s">
        <v>137</v>
      </c>
      <c r="O39" s="236" t="s">
        <v>566</v>
      </c>
    </row>
    <row r="40" spans="1:15" s="207" customFormat="1" ht="45" customHeight="1">
      <c r="A40" s="212">
        <v>32</v>
      </c>
      <c r="B40" s="208" t="s">
        <v>455</v>
      </c>
      <c r="C40" s="208"/>
      <c r="D40" s="208" t="s">
        <v>567</v>
      </c>
      <c r="E40" s="208" t="s">
        <v>568</v>
      </c>
      <c r="F40" s="208" t="s">
        <v>557</v>
      </c>
      <c r="G40" s="208">
        <v>11100</v>
      </c>
      <c r="H40" s="208" t="s">
        <v>565</v>
      </c>
      <c r="I40" s="208">
        <v>1995</v>
      </c>
      <c r="J40" s="208" t="s">
        <v>137</v>
      </c>
      <c r="K40" s="211">
        <v>44208</v>
      </c>
      <c r="L40" s="211">
        <v>44572</v>
      </c>
      <c r="M40" s="208" t="s">
        <v>137</v>
      </c>
      <c r="N40" s="208" t="s">
        <v>137</v>
      </c>
      <c r="O40" s="228" t="s">
        <v>911</v>
      </c>
    </row>
    <row r="41" spans="1:15" s="207" customFormat="1" ht="45" customHeight="1">
      <c r="A41" s="212">
        <v>33</v>
      </c>
      <c r="B41" s="208" t="s">
        <v>569</v>
      </c>
      <c r="C41" s="208" t="s">
        <v>570</v>
      </c>
      <c r="D41" s="208" t="s">
        <v>571</v>
      </c>
      <c r="E41" s="208" t="s">
        <v>572</v>
      </c>
      <c r="F41" s="208" t="s">
        <v>557</v>
      </c>
      <c r="G41" s="208">
        <v>2402</v>
      </c>
      <c r="H41" s="208" t="s">
        <v>466</v>
      </c>
      <c r="I41" s="208">
        <v>2010</v>
      </c>
      <c r="J41" s="210" t="s">
        <v>137</v>
      </c>
      <c r="K41" s="211">
        <v>44174</v>
      </c>
      <c r="L41" s="211">
        <v>44538</v>
      </c>
      <c r="M41" s="208" t="s">
        <v>137</v>
      </c>
      <c r="N41" s="208" t="s">
        <v>137</v>
      </c>
      <c r="O41" s="236" t="s">
        <v>912</v>
      </c>
    </row>
    <row r="42" spans="1:15" s="207" customFormat="1" ht="45" customHeight="1">
      <c r="A42" s="212">
        <v>34</v>
      </c>
      <c r="B42" s="208" t="s">
        <v>573</v>
      </c>
      <c r="C42" s="208" t="s">
        <v>574</v>
      </c>
      <c r="D42" s="235">
        <v>38018114409414</v>
      </c>
      <c r="E42" s="208" t="s">
        <v>575</v>
      </c>
      <c r="F42" s="208" t="s">
        <v>557</v>
      </c>
      <c r="G42" s="208">
        <v>5638</v>
      </c>
      <c r="H42" s="208" t="s">
        <v>565</v>
      </c>
      <c r="I42" s="208">
        <v>1978</v>
      </c>
      <c r="J42" s="208" t="s">
        <v>137</v>
      </c>
      <c r="K42" s="211">
        <v>44197</v>
      </c>
      <c r="L42" s="211">
        <v>44561</v>
      </c>
      <c r="M42" s="208" t="s">
        <v>137</v>
      </c>
      <c r="N42" s="208" t="s">
        <v>137</v>
      </c>
      <c r="O42" s="236" t="s">
        <v>912</v>
      </c>
    </row>
    <row r="43" spans="1:15" s="207" customFormat="1" ht="45" customHeight="1">
      <c r="A43" s="212">
        <v>35</v>
      </c>
      <c r="B43" s="208" t="s">
        <v>576</v>
      </c>
      <c r="C43" s="208"/>
      <c r="D43" s="208" t="s">
        <v>577</v>
      </c>
      <c r="E43" s="208" t="s">
        <v>578</v>
      </c>
      <c r="F43" s="208" t="s">
        <v>557</v>
      </c>
      <c r="G43" s="208">
        <v>2417</v>
      </c>
      <c r="H43" s="208" t="s">
        <v>565</v>
      </c>
      <c r="I43" s="208">
        <v>1998</v>
      </c>
      <c r="J43" s="219" t="s">
        <v>137</v>
      </c>
      <c r="K43" s="211">
        <v>43956</v>
      </c>
      <c r="L43" s="211">
        <v>44320</v>
      </c>
      <c r="M43" s="208" t="s">
        <v>137</v>
      </c>
      <c r="N43" s="208" t="s">
        <v>137</v>
      </c>
      <c r="O43" s="237" t="s">
        <v>579</v>
      </c>
    </row>
    <row r="44" spans="1:15" s="207" customFormat="1" ht="45" customHeight="1">
      <c r="A44" s="212">
        <v>36</v>
      </c>
      <c r="B44" s="208" t="s">
        <v>580</v>
      </c>
      <c r="C44" s="208" t="s">
        <v>581</v>
      </c>
      <c r="D44" s="208">
        <v>490004543</v>
      </c>
      <c r="E44" s="208" t="s">
        <v>582</v>
      </c>
      <c r="F44" s="208" t="s">
        <v>557</v>
      </c>
      <c r="G44" s="208">
        <v>8424</v>
      </c>
      <c r="H44" s="208" t="s">
        <v>583</v>
      </c>
      <c r="I44" s="208">
        <v>1978</v>
      </c>
      <c r="J44" s="208" t="s">
        <v>137</v>
      </c>
      <c r="K44" s="211">
        <v>43941</v>
      </c>
      <c r="L44" s="211">
        <v>44305</v>
      </c>
      <c r="M44" s="208" t="s">
        <v>137</v>
      </c>
      <c r="N44" s="208" t="s">
        <v>137</v>
      </c>
      <c r="O44" s="237" t="s">
        <v>584</v>
      </c>
    </row>
    <row r="45" spans="1:15" s="207" customFormat="1" ht="49.5" customHeight="1">
      <c r="A45" s="212">
        <v>37</v>
      </c>
      <c r="B45" s="208" t="s">
        <v>585</v>
      </c>
      <c r="C45" s="208" t="s">
        <v>586</v>
      </c>
      <c r="D45" s="208">
        <v>4900112991</v>
      </c>
      <c r="E45" s="208" t="s">
        <v>587</v>
      </c>
      <c r="F45" s="208" t="s">
        <v>557</v>
      </c>
      <c r="G45" s="208">
        <v>9506</v>
      </c>
      <c r="H45" s="208" t="s">
        <v>583</v>
      </c>
      <c r="I45" s="208">
        <v>1981</v>
      </c>
      <c r="J45" s="208" t="s">
        <v>137</v>
      </c>
      <c r="K45" s="211">
        <v>43942</v>
      </c>
      <c r="L45" s="211">
        <v>44306</v>
      </c>
      <c r="M45" s="208" t="s">
        <v>137</v>
      </c>
      <c r="N45" s="208" t="s">
        <v>137</v>
      </c>
      <c r="O45" s="236" t="s">
        <v>903</v>
      </c>
    </row>
    <row r="46" spans="1:15" s="207" customFormat="1" ht="45" customHeight="1">
      <c r="A46" s="212">
        <v>38</v>
      </c>
      <c r="B46" s="208" t="s">
        <v>588</v>
      </c>
      <c r="C46" s="208" t="s">
        <v>589</v>
      </c>
      <c r="D46" s="208" t="s">
        <v>590</v>
      </c>
      <c r="E46" s="208" t="s">
        <v>591</v>
      </c>
      <c r="F46" s="208" t="s">
        <v>465</v>
      </c>
      <c r="G46" s="208">
        <v>1596</v>
      </c>
      <c r="H46" s="208" t="s">
        <v>466</v>
      </c>
      <c r="I46" s="208">
        <v>2003</v>
      </c>
      <c r="J46" s="208" t="s">
        <v>137</v>
      </c>
      <c r="K46" s="211">
        <v>43961</v>
      </c>
      <c r="L46" s="211">
        <v>44325</v>
      </c>
      <c r="M46" s="208" t="s">
        <v>137</v>
      </c>
      <c r="N46" s="208" t="s">
        <v>137</v>
      </c>
      <c r="O46" s="237" t="s">
        <v>904</v>
      </c>
    </row>
    <row r="47" spans="1:15" s="207" customFormat="1" ht="45" customHeight="1">
      <c r="A47" s="212">
        <v>39</v>
      </c>
      <c r="B47" s="219" t="s">
        <v>455</v>
      </c>
      <c r="C47" s="219" t="s">
        <v>594</v>
      </c>
      <c r="D47" s="219" t="s">
        <v>595</v>
      </c>
      <c r="E47" s="219" t="s">
        <v>596</v>
      </c>
      <c r="F47" s="208" t="s">
        <v>557</v>
      </c>
      <c r="G47" s="208">
        <v>11100</v>
      </c>
      <c r="H47" s="208" t="s">
        <v>597</v>
      </c>
      <c r="I47" s="208">
        <v>1983</v>
      </c>
      <c r="J47" s="219" t="s">
        <v>137</v>
      </c>
      <c r="K47" s="211">
        <v>44028</v>
      </c>
      <c r="L47" s="211">
        <v>44392</v>
      </c>
      <c r="M47" s="208" t="s">
        <v>137</v>
      </c>
      <c r="N47" s="208" t="s">
        <v>137</v>
      </c>
      <c r="O47" s="237" t="s">
        <v>579</v>
      </c>
    </row>
    <row r="48" spans="1:15" s="207" customFormat="1" ht="45" customHeight="1">
      <c r="A48" s="212">
        <v>40</v>
      </c>
      <c r="B48" s="208" t="s">
        <v>598</v>
      </c>
      <c r="C48" s="208">
        <v>1628</v>
      </c>
      <c r="D48" s="208" t="s">
        <v>599</v>
      </c>
      <c r="E48" s="208" t="s">
        <v>600</v>
      </c>
      <c r="F48" s="208" t="s">
        <v>557</v>
      </c>
      <c r="G48" s="208">
        <v>6370</v>
      </c>
      <c r="H48" s="208" t="s">
        <v>565</v>
      </c>
      <c r="I48" s="208">
        <v>2005</v>
      </c>
      <c r="J48" s="212" t="s">
        <v>137</v>
      </c>
      <c r="K48" s="211">
        <v>44104</v>
      </c>
      <c r="L48" s="211">
        <v>44468</v>
      </c>
      <c r="M48" s="212" t="s">
        <v>137</v>
      </c>
      <c r="N48" s="212" t="s">
        <v>137</v>
      </c>
      <c r="O48" s="236" t="s">
        <v>912</v>
      </c>
    </row>
    <row r="49" spans="1:15" s="207" customFormat="1" ht="49.5" customHeight="1">
      <c r="A49" s="212">
        <v>41</v>
      </c>
      <c r="B49" s="219" t="s">
        <v>601</v>
      </c>
      <c r="C49" s="219" t="s">
        <v>602</v>
      </c>
      <c r="D49" s="219" t="s">
        <v>603</v>
      </c>
      <c r="E49" s="219" t="s">
        <v>604</v>
      </c>
      <c r="F49" s="208" t="s">
        <v>557</v>
      </c>
      <c r="G49" s="219">
        <v>2299</v>
      </c>
      <c r="H49" s="219" t="s">
        <v>565</v>
      </c>
      <c r="I49" s="219">
        <v>2014</v>
      </c>
      <c r="J49" s="212" t="s">
        <v>137</v>
      </c>
      <c r="K49" s="211">
        <v>44096</v>
      </c>
      <c r="L49" s="211">
        <v>44460</v>
      </c>
      <c r="M49" s="212" t="s">
        <v>137</v>
      </c>
      <c r="N49" s="212" t="s">
        <v>137</v>
      </c>
      <c r="O49" s="236" t="s">
        <v>903</v>
      </c>
    </row>
    <row r="50" spans="1:15" s="207" customFormat="1" ht="49.5" customHeight="1">
      <c r="A50" s="212">
        <v>42</v>
      </c>
      <c r="B50" s="208" t="s">
        <v>605</v>
      </c>
      <c r="C50" s="208" t="s">
        <v>570</v>
      </c>
      <c r="D50" s="208" t="s">
        <v>606</v>
      </c>
      <c r="E50" s="208" t="s">
        <v>607</v>
      </c>
      <c r="F50" s="208" t="s">
        <v>557</v>
      </c>
      <c r="G50" s="208">
        <v>2402</v>
      </c>
      <c r="H50" s="208" t="s">
        <v>565</v>
      </c>
      <c r="I50" s="208">
        <v>2007</v>
      </c>
      <c r="J50" s="208" t="s">
        <v>137</v>
      </c>
      <c r="K50" s="211">
        <v>44148</v>
      </c>
      <c r="L50" s="211">
        <v>44512</v>
      </c>
      <c r="M50" s="208" t="s">
        <v>137</v>
      </c>
      <c r="N50" s="208" t="s">
        <v>137</v>
      </c>
      <c r="O50" s="236" t="s">
        <v>608</v>
      </c>
    </row>
    <row r="51" spans="1:15" s="207" customFormat="1" ht="45" customHeight="1">
      <c r="A51" s="212">
        <v>43</v>
      </c>
      <c r="B51" s="219" t="s">
        <v>573</v>
      </c>
      <c r="C51" s="219" t="s">
        <v>609</v>
      </c>
      <c r="D51" s="219" t="s">
        <v>610</v>
      </c>
      <c r="E51" s="219" t="s">
        <v>611</v>
      </c>
      <c r="F51" s="208" t="s">
        <v>557</v>
      </c>
      <c r="G51" s="219" t="s">
        <v>612</v>
      </c>
      <c r="H51" s="219" t="s">
        <v>613</v>
      </c>
      <c r="I51" s="219" t="s">
        <v>614</v>
      </c>
      <c r="J51" s="208" t="s">
        <v>137</v>
      </c>
      <c r="K51" s="211">
        <v>44166</v>
      </c>
      <c r="L51" s="211">
        <v>44530</v>
      </c>
      <c r="M51" s="208" t="s">
        <v>137</v>
      </c>
      <c r="N51" s="208" t="s">
        <v>137</v>
      </c>
      <c r="O51" s="236" t="s">
        <v>615</v>
      </c>
    </row>
    <row r="52" spans="1:15" s="207" customFormat="1" ht="45" customHeight="1">
      <c r="A52" s="212">
        <v>44</v>
      </c>
      <c r="B52" s="208" t="s">
        <v>562</v>
      </c>
      <c r="C52" s="208">
        <v>3302</v>
      </c>
      <c r="D52" s="208" t="s">
        <v>616</v>
      </c>
      <c r="E52" s="208" t="s">
        <v>617</v>
      </c>
      <c r="F52" s="208" t="s">
        <v>618</v>
      </c>
      <c r="G52" s="208">
        <v>2417</v>
      </c>
      <c r="H52" s="208" t="s">
        <v>619</v>
      </c>
      <c r="I52" s="208">
        <v>1997</v>
      </c>
      <c r="J52" s="212" t="s">
        <v>137</v>
      </c>
      <c r="K52" s="211">
        <v>44091</v>
      </c>
      <c r="L52" s="211">
        <v>44455</v>
      </c>
      <c r="M52" s="212" t="s">
        <v>137</v>
      </c>
      <c r="N52" s="212" t="s">
        <v>137</v>
      </c>
      <c r="O52" s="236" t="s">
        <v>912</v>
      </c>
    </row>
    <row r="53" spans="1:15" s="207" customFormat="1" ht="45" customHeight="1">
      <c r="A53" s="212">
        <v>45</v>
      </c>
      <c r="B53" s="222" t="s">
        <v>620</v>
      </c>
      <c r="C53" s="219"/>
      <c r="D53" s="219">
        <v>62978</v>
      </c>
      <c r="E53" s="219" t="s">
        <v>621</v>
      </c>
      <c r="F53" s="208" t="s">
        <v>557</v>
      </c>
      <c r="G53" s="219">
        <v>6230</v>
      </c>
      <c r="H53" s="219" t="s">
        <v>472</v>
      </c>
      <c r="I53" s="219">
        <v>1980</v>
      </c>
      <c r="J53" s="212" t="s">
        <v>137</v>
      </c>
      <c r="K53" s="211">
        <v>44270</v>
      </c>
      <c r="L53" s="211">
        <v>44634</v>
      </c>
      <c r="M53" s="212" t="s">
        <v>137</v>
      </c>
      <c r="N53" s="212" t="s">
        <v>137</v>
      </c>
      <c r="O53" s="228" t="s">
        <v>622</v>
      </c>
    </row>
    <row r="54" spans="1:15" s="207" customFormat="1" ht="45" customHeight="1">
      <c r="A54" s="212">
        <v>46</v>
      </c>
      <c r="B54" s="208" t="s">
        <v>623</v>
      </c>
      <c r="C54" s="208" t="s">
        <v>624</v>
      </c>
      <c r="D54" s="208" t="s">
        <v>625</v>
      </c>
      <c r="E54" s="208" t="s">
        <v>626</v>
      </c>
      <c r="F54" s="208" t="s">
        <v>627</v>
      </c>
      <c r="G54" s="208" t="s">
        <v>137</v>
      </c>
      <c r="H54" s="208" t="s">
        <v>628</v>
      </c>
      <c r="I54" s="208">
        <v>1979</v>
      </c>
      <c r="J54" s="212" t="s">
        <v>137</v>
      </c>
      <c r="K54" s="211">
        <v>44065</v>
      </c>
      <c r="L54" s="211">
        <v>44429</v>
      </c>
      <c r="M54" s="212" t="s">
        <v>137</v>
      </c>
      <c r="N54" s="212" t="s">
        <v>137</v>
      </c>
      <c r="O54" s="237" t="s">
        <v>895</v>
      </c>
    </row>
    <row r="55" spans="1:15" s="207" customFormat="1" ht="45" customHeight="1">
      <c r="A55" s="212">
        <v>47</v>
      </c>
      <c r="B55" s="208" t="s">
        <v>601</v>
      </c>
      <c r="C55" s="208" t="s">
        <v>629</v>
      </c>
      <c r="D55" s="208" t="s">
        <v>630</v>
      </c>
      <c r="E55" s="208" t="s">
        <v>631</v>
      </c>
      <c r="F55" s="208" t="s">
        <v>557</v>
      </c>
      <c r="G55" s="208">
        <v>7146</v>
      </c>
      <c r="H55" s="238" t="s">
        <v>565</v>
      </c>
      <c r="I55" s="208">
        <v>2008</v>
      </c>
      <c r="J55" s="222" t="s">
        <v>137</v>
      </c>
      <c r="K55" s="211">
        <v>44056</v>
      </c>
      <c r="L55" s="211">
        <v>44420</v>
      </c>
      <c r="M55" s="212" t="s">
        <v>137</v>
      </c>
      <c r="N55" s="212" t="s">
        <v>137</v>
      </c>
      <c r="O55" s="237" t="s">
        <v>632</v>
      </c>
    </row>
    <row r="56" spans="1:15" s="207" customFormat="1" ht="45" customHeight="1">
      <c r="A56" s="212">
        <v>48</v>
      </c>
      <c r="B56" s="208" t="s">
        <v>633</v>
      </c>
      <c r="C56" s="208" t="s">
        <v>634</v>
      </c>
      <c r="D56" s="208" t="s">
        <v>635</v>
      </c>
      <c r="E56" s="208" t="s">
        <v>636</v>
      </c>
      <c r="F56" s="208" t="s">
        <v>557</v>
      </c>
      <c r="G56" s="208">
        <v>10837</v>
      </c>
      <c r="H56" s="208" t="s">
        <v>637</v>
      </c>
      <c r="I56" s="208">
        <v>2012</v>
      </c>
      <c r="J56" s="212" t="s">
        <v>137</v>
      </c>
      <c r="K56" s="211">
        <v>44028</v>
      </c>
      <c r="L56" s="211">
        <v>44392</v>
      </c>
      <c r="M56" s="212" t="s">
        <v>137</v>
      </c>
      <c r="N56" s="212" t="s">
        <v>137</v>
      </c>
      <c r="O56" s="228" t="s">
        <v>622</v>
      </c>
    </row>
    <row r="57" spans="1:15" s="207" customFormat="1" ht="45" customHeight="1">
      <c r="A57" s="212">
        <v>49</v>
      </c>
      <c r="B57" s="208" t="s">
        <v>638</v>
      </c>
      <c r="C57" s="208" t="s">
        <v>592</v>
      </c>
      <c r="D57" s="208" t="s">
        <v>639</v>
      </c>
      <c r="E57" s="208" t="s">
        <v>640</v>
      </c>
      <c r="F57" s="208" t="s">
        <v>557</v>
      </c>
      <c r="G57" s="208">
        <v>1998</v>
      </c>
      <c r="H57" s="208" t="s">
        <v>641</v>
      </c>
      <c r="I57" s="208">
        <v>2005</v>
      </c>
      <c r="J57" s="212" t="s">
        <v>137</v>
      </c>
      <c r="K57" s="211">
        <v>44169</v>
      </c>
      <c r="L57" s="211">
        <v>44533</v>
      </c>
      <c r="M57" s="212" t="s">
        <v>137</v>
      </c>
      <c r="N57" s="212" t="s">
        <v>137</v>
      </c>
      <c r="O57" s="228" t="s">
        <v>897</v>
      </c>
    </row>
    <row r="58" spans="1:15" s="207" customFormat="1" ht="45" customHeight="1">
      <c r="A58" s="212">
        <v>50</v>
      </c>
      <c r="B58" s="208" t="s">
        <v>642</v>
      </c>
      <c r="C58" s="208" t="s">
        <v>643</v>
      </c>
      <c r="D58" s="208" t="s">
        <v>644</v>
      </c>
      <c r="E58" s="208" t="s">
        <v>645</v>
      </c>
      <c r="F58" s="208" t="s">
        <v>557</v>
      </c>
      <c r="G58" s="208">
        <v>2999</v>
      </c>
      <c r="H58" s="208" t="s">
        <v>583</v>
      </c>
      <c r="I58" s="208">
        <v>2009</v>
      </c>
      <c r="J58" s="222" t="s">
        <v>137</v>
      </c>
      <c r="K58" s="211">
        <v>44155</v>
      </c>
      <c r="L58" s="211">
        <v>44519</v>
      </c>
      <c r="M58" s="212" t="s">
        <v>137</v>
      </c>
      <c r="N58" s="212" t="s">
        <v>137</v>
      </c>
      <c r="O58" s="237" t="s">
        <v>632</v>
      </c>
    </row>
    <row r="59" spans="1:15" s="207" customFormat="1" ht="45" customHeight="1">
      <c r="A59" s="212">
        <v>51</v>
      </c>
      <c r="B59" s="208" t="s">
        <v>461</v>
      </c>
      <c r="C59" s="208" t="s">
        <v>550</v>
      </c>
      <c r="D59" s="208" t="s">
        <v>646</v>
      </c>
      <c r="E59" s="208" t="s">
        <v>647</v>
      </c>
      <c r="F59" s="208" t="s">
        <v>557</v>
      </c>
      <c r="G59" s="208">
        <v>2299</v>
      </c>
      <c r="H59" s="208" t="s">
        <v>466</v>
      </c>
      <c r="I59" s="208">
        <v>2016</v>
      </c>
      <c r="J59" s="212" t="s">
        <v>137</v>
      </c>
      <c r="K59" s="211">
        <v>44135</v>
      </c>
      <c r="L59" s="211">
        <v>44499</v>
      </c>
      <c r="M59" s="212" t="s">
        <v>137</v>
      </c>
      <c r="N59" s="212" t="s">
        <v>137</v>
      </c>
      <c r="O59" s="236" t="s">
        <v>615</v>
      </c>
    </row>
    <row r="60" spans="1:15" s="207" customFormat="1" ht="45" customHeight="1">
      <c r="A60" s="212">
        <v>52</v>
      </c>
      <c r="B60" s="208" t="s">
        <v>648</v>
      </c>
      <c r="C60" s="208" t="s">
        <v>649</v>
      </c>
      <c r="D60" s="208" t="s">
        <v>650</v>
      </c>
      <c r="E60" s="208" t="s">
        <v>651</v>
      </c>
      <c r="F60" s="208" t="s">
        <v>553</v>
      </c>
      <c r="G60" s="208">
        <v>1870</v>
      </c>
      <c r="H60" s="208" t="s">
        <v>652</v>
      </c>
      <c r="I60" s="208">
        <v>2003</v>
      </c>
      <c r="J60" s="212" t="s">
        <v>137</v>
      </c>
      <c r="K60" s="211">
        <v>44247</v>
      </c>
      <c r="L60" s="211">
        <v>44246</v>
      </c>
      <c r="M60" s="212" t="s">
        <v>137</v>
      </c>
      <c r="N60" s="212" t="s">
        <v>137</v>
      </c>
      <c r="O60" s="236" t="s">
        <v>653</v>
      </c>
    </row>
    <row r="61" spans="1:15" s="207" customFormat="1" ht="45" customHeight="1">
      <c r="A61" s="212">
        <v>53</v>
      </c>
      <c r="B61" s="221" t="s">
        <v>654</v>
      </c>
      <c r="C61" s="221">
        <v>266</v>
      </c>
      <c r="D61" s="221" t="s">
        <v>655</v>
      </c>
      <c r="E61" s="221" t="s">
        <v>656</v>
      </c>
      <c r="F61" s="221" t="s">
        <v>557</v>
      </c>
      <c r="G61" s="221">
        <v>6871</v>
      </c>
      <c r="H61" s="221" t="s">
        <v>565</v>
      </c>
      <c r="I61" s="221">
        <v>1988</v>
      </c>
      <c r="J61" s="239" t="s">
        <v>137</v>
      </c>
      <c r="K61" s="240">
        <v>44124</v>
      </c>
      <c r="L61" s="240">
        <v>44488</v>
      </c>
      <c r="M61" s="212" t="s">
        <v>137</v>
      </c>
      <c r="N61" s="212" t="s">
        <v>137</v>
      </c>
      <c r="O61" s="228" t="s">
        <v>622</v>
      </c>
    </row>
    <row r="62" spans="1:15" s="207" customFormat="1" ht="45" customHeight="1">
      <c r="A62" s="212">
        <v>54</v>
      </c>
      <c r="B62" s="221" t="s">
        <v>601</v>
      </c>
      <c r="C62" s="221" t="s">
        <v>602</v>
      </c>
      <c r="D62" s="221" t="s">
        <v>657</v>
      </c>
      <c r="E62" s="221" t="s">
        <v>658</v>
      </c>
      <c r="F62" s="221" t="s">
        <v>557</v>
      </c>
      <c r="G62" s="221">
        <v>2299</v>
      </c>
      <c r="H62" s="221" t="s">
        <v>565</v>
      </c>
      <c r="I62" s="221">
        <v>2017</v>
      </c>
      <c r="J62" s="239" t="s">
        <v>137</v>
      </c>
      <c r="K62" s="240">
        <v>44067</v>
      </c>
      <c r="L62" s="240">
        <v>44431</v>
      </c>
      <c r="M62" s="239" t="s">
        <v>137</v>
      </c>
      <c r="N62" s="239" t="s">
        <v>137</v>
      </c>
      <c r="O62" s="237" t="s">
        <v>593</v>
      </c>
    </row>
    <row r="63" spans="1:15" s="207" customFormat="1" ht="36.75" customHeight="1">
      <c r="A63" s="212">
        <v>55</v>
      </c>
      <c r="B63" s="208" t="s">
        <v>804</v>
      </c>
      <c r="C63" s="208"/>
      <c r="D63" s="208">
        <v>14579</v>
      </c>
      <c r="E63" s="208" t="s">
        <v>805</v>
      </c>
      <c r="F63" s="208" t="s">
        <v>523</v>
      </c>
      <c r="G63" s="208"/>
      <c r="H63" s="208" t="s">
        <v>806</v>
      </c>
      <c r="I63" s="208">
        <v>1975</v>
      </c>
      <c r="J63" s="208" t="s">
        <v>137</v>
      </c>
      <c r="K63" s="209">
        <v>43928</v>
      </c>
      <c r="L63" s="209">
        <v>44292</v>
      </c>
      <c r="M63" s="218"/>
      <c r="N63" s="218"/>
      <c r="O63" s="241" t="s">
        <v>896</v>
      </c>
    </row>
    <row r="64" spans="1:15" s="207" customFormat="1" ht="36.75" customHeight="1">
      <c r="A64" s="212">
        <v>56</v>
      </c>
      <c r="B64" s="221" t="s">
        <v>891</v>
      </c>
      <c r="C64" s="221"/>
      <c r="D64" s="221" t="s">
        <v>893</v>
      </c>
      <c r="E64" s="221" t="s">
        <v>892</v>
      </c>
      <c r="F64" s="221" t="s">
        <v>627</v>
      </c>
      <c r="G64" s="221"/>
      <c r="H64" s="221" t="s">
        <v>894</v>
      </c>
      <c r="I64" s="221">
        <v>2020</v>
      </c>
      <c r="J64" s="208" t="s">
        <v>137</v>
      </c>
      <c r="K64" s="220">
        <v>44284</v>
      </c>
      <c r="L64" s="220">
        <v>44648</v>
      </c>
      <c r="M64" s="242"/>
      <c r="N64" s="242"/>
      <c r="O64" s="237" t="s">
        <v>895</v>
      </c>
    </row>
    <row r="65" spans="1:15" s="207" customFormat="1" ht="36.75" customHeight="1">
      <c r="A65" s="212">
        <v>57</v>
      </c>
      <c r="B65" s="221" t="s">
        <v>905</v>
      </c>
      <c r="C65" s="221" t="s">
        <v>906</v>
      </c>
      <c r="D65" s="221" t="s">
        <v>907</v>
      </c>
      <c r="E65" s="221" t="s">
        <v>908</v>
      </c>
      <c r="F65" s="221" t="s">
        <v>909</v>
      </c>
      <c r="G65" s="221">
        <v>6871</v>
      </c>
      <c r="H65" s="221">
        <v>6</v>
      </c>
      <c r="I65" s="221">
        <v>2018</v>
      </c>
      <c r="J65" s="221"/>
      <c r="K65" s="220">
        <v>44155</v>
      </c>
      <c r="L65" s="220">
        <v>44519</v>
      </c>
      <c r="M65" s="242"/>
      <c r="N65" s="242"/>
      <c r="O65" s="243" t="s">
        <v>910</v>
      </c>
    </row>
    <row r="66" spans="1:15" s="107" customFormat="1" ht="22.5" customHeight="1">
      <c r="A66" s="327" t="s">
        <v>70</v>
      </c>
      <c r="B66" s="327"/>
      <c r="C66" s="327"/>
      <c r="D66" s="327"/>
      <c r="E66" s="327"/>
      <c r="F66" s="327"/>
      <c r="G66" s="327"/>
      <c r="H66" s="327"/>
      <c r="I66" s="327"/>
      <c r="J66" s="327"/>
      <c r="K66" s="327"/>
      <c r="L66" s="327"/>
      <c r="M66" s="327"/>
      <c r="N66" s="327"/>
      <c r="O66" s="327"/>
    </row>
    <row r="67" spans="1:15" s="207" customFormat="1" ht="24.75" customHeight="1">
      <c r="A67" s="208">
        <v>58</v>
      </c>
      <c r="B67" s="212" t="s">
        <v>659</v>
      </c>
      <c r="C67" s="212" t="s">
        <v>660</v>
      </c>
      <c r="D67" s="212" t="s">
        <v>661</v>
      </c>
      <c r="E67" s="212" t="s">
        <v>662</v>
      </c>
      <c r="F67" s="212" t="s">
        <v>465</v>
      </c>
      <c r="G67" s="212">
        <v>1568</v>
      </c>
      <c r="H67" s="212" t="s">
        <v>663</v>
      </c>
      <c r="I67" s="212">
        <v>2008</v>
      </c>
      <c r="J67" s="210">
        <v>9400</v>
      </c>
      <c r="K67" s="211">
        <v>43957</v>
      </c>
      <c r="L67" s="211">
        <v>44321</v>
      </c>
      <c r="M67" s="211">
        <v>43957</v>
      </c>
      <c r="N67" s="211">
        <v>44321</v>
      </c>
      <c r="O67" s="328" t="s">
        <v>664</v>
      </c>
    </row>
    <row r="68" spans="1:15" s="207" customFormat="1" ht="24.75" customHeight="1">
      <c r="A68" s="208">
        <v>59</v>
      </c>
      <c r="B68" s="212" t="s">
        <v>665</v>
      </c>
      <c r="C68" s="212" t="s">
        <v>666</v>
      </c>
      <c r="D68" s="212" t="s">
        <v>667</v>
      </c>
      <c r="E68" s="212" t="s">
        <v>668</v>
      </c>
      <c r="F68" s="212" t="s">
        <v>477</v>
      </c>
      <c r="G68" s="212" t="s">
        <v>137</v>
      </c>
      <c r="H68" s="212" t="s">
        <v>669</v>
      </c>
      <c r="I68" s="212">
        <v>2009</v>
      </c>
      <c r="J68" s="212" t="s">
        <v>137</v>
      </c>
      <c r="K68" s="211">
        <v>44208</v>
      </c>
      <c r="L68" s="211">
        <v>44572</v>
      </c>
      <c r="M68" s="209" t="s">
        <v>137</v>
      </c>
      <c r="N68" s="209" t="s">
        <v>137</v>
      </c>
      <c r="O68" s="328"/>
    </row>
    <row r="69" spans="1:15" s="226" customFormat="1" ht="24.75" customHeight="1">
      <c r="A69" s="208">
        <v>60</v>
      </c>
      <c r="B69" s="212" t="s">
        <v>670</v>
      </c>
      <c r="C69" s="222" t="s">
        <v>671</v>
      </c>
      <c r="D69" s="222" t="s">
        <v>672</v>
      </c>
      <c r="E69" s="222" t="s">
        <v>673</v>
      </c>
      <c r="F69" s="212" t="s">
        <v>465</v>
      </c>
      <c r="G69" s="212">
        <v>2198</v>
      </c>
      <c r="H69" s="212" t="s">
        <v>674</v>
      </c>
      <c r="I69" s="212">
        <v>2006</v>
      </c>
      <c r="J69" s="210">
        <v>14100</v>
      </c>
      <c r="K69" s="211">
        <v>44214</v>
      </c>
      <c r="L69" s="211">
        <v>44578</v>
      </c>
      <c r="M69" s="209">
        <v>44214</v>
      </c>
      <c r="N69" s="209">
        <v>44578</v>
      </c>
      <c r="O69" s="328"/>
    </row>
    <row r="70" spans="1:15" s="226" customFormat="1" ht="24.75" customHeight="1">
      <c r="A70" s="208">
        <v>61</v>
      </c>
      <c r="B70" s="229" t="s">
        <v>670</v>
      </c>
      <c r="C70" s="230" t="s">
        <v>675</v>
      </c>
      <c r="D70" s="229" t="s">
        <v>676</v>
      </c>
      <c r="E70" s="231" t="s">
        <v>677</v>
      </c>
      <c r="F70" s="229" t="s">
        <v>465</v>
      </c>
      <c r="G70" s="229">
        <v>1248</v>
      </c>
      <c r="H70" s="229" t="s">
        <v>466</v>
      </c>
      <c r="I70" s="229">
        <v>2007</v>
      </c>
      <c r="J70" s="210">
        <v>9900</v>
      </c>
      <c r="K70" s="211">
        <v>44032</v>
      </c>
      <c r="L70" s="211">
        <v>44396</v>
      </c>
      <c r="M70" s="211">
        <v>44032</v>
      </c>
      <c r="N70" s="211">
        <v>44396</v>
      </c>
      <c r="O70" s="328"/>
    </row>
    <row r="71" spans="1:15" s="226" customFormat="1" ht="24.75" customHeight="1">
      <c r="A71" s="208">
        <v>62</v>
      </c>
      <c r="B71" s="230" t="s">
        <v>678</v>
      </c>
      <c r="C71" s="230" t="s">
        <v>679</v>
      </c>
      <c r="D71" s="230">
        <v>990117</v>
      </c>
      <c r="E71" s="232" t="s">
        <v>680</v>
      </c>
      <c r="F71" s="230" t="s">
        <v>477</v>
      </c>
      <c r="G71" s="230" t="s">
        <v>137</v>
      </c>
      <c r="H71" s="230" t="s">
        <v>681</v>
      </c>
      <c r="I71" s="230">
        <v>1999</v>
      </c>
      <c r="J71" s="233" t="s">
        <v>137</v>
      </c>
      <c r="K71" s="211">
        <v>44012</v>
      </c>
      <c r="L71" s="211">
        <v>44376</v>
      </c>
      <c r="M71" s="209" t="s">
        <v>137</v>
      </c>
      <c r="N71" s="209" t="s">
        <v>137</v>
      </c>
      <c r="O71" s="328"/>
    </row>
    <row r="72" spans="1:15" s="226" customFormat="1" ht="24.75" customHeight="1">
      <c r="A72" s="208">
        <v>63</v>
      </c>
      <c r="B72" s="212" t="s">
        <v>682</v>
      </c>
      <c r="C72" s="212" t="s">
        <v>683</v>
      </c>
      <c r="D72" s="212" t="s">
        <v>684</v>
      </c>
      <c r="E72" s="222" t="s">
        <v>685</v>
      </c>
      <c r="F72" s="212" t="s">
        <v>553</v>
      </c>
      <c r="G72" s="212">
        <v>7146</v>
      </c>
      <c r="H72" s="212" t="s">
        <v>686</v>
      </c>
      <c r="I72" s="212">
        <v>2007</v>
      </c>
      <c r="J72" s="210">
        <v>68900</v>
      </c>
      <c r="K72" s="211">
        <v>44150</v>
      </c>
      <c r="L72" s="211">
        <v>44514</v>
      </c>
      <c r="M72" s="211">
        <v>44150</v>
      </c>
      <c r="N72" s="211">
        <v>44514</v>
      </c>
      <c r="O72" s="328"/>
    </row>
    <row r="73" spans="1:15" s="226" customFormat="1" ht="24.75" customHeight="1">
      <c r="A73" s="208">
        <v>64</v>
      </c>
      <c r="B73" s="212" t="s">
        <v>687</v>
      </c>
      <c r="C73" s="222" t="s">
        <v>688</v>
      </c>
      <c r="D73" s="222" t="s">
        <v>689</v>
      </c>
      <c r="E73" s="222" t="s">
        <v>690</v>
      </c>
      <c r="F73" s="212" t="s">
        <v>477</v>
      </c>
      <c r="G73" s="212" t="s">
        <v>137</v>
      </c>
      <c r="H73" s="212" t="s">
        <v>691</v>
      </c>
      <c r="I73" s="212">
        <v>1997</v>
      </c>
      <c r="J73" s="212" t="s">
        <v>137</v>
      </c>
      <c r="K73" s="211">
        <v>44269</v>
      </c>
      <c r="L73" s="211">
        <v>44633</v>
      </c>
      <c r="M73" s="209" t="s">
        <v>137</v>
      </c>
      <c r="N73" s="209" t="s">
        <v>137</v>
      </c>
      <c r="O73" s="328"/>
    </row>
    <row r="74" spans="1:15" s="207" customFormat="1" ht="24.75" customHeight="1">
      <c r="A74" s="208">
        <v>65</v>
      </c>
      <c r="B74" s="212" t="s">
        <v>692</v>
      </c>
      <c r="C74" s="212" t="s">
        <v>693</v>
      </c>
      <c r="D74" s="212" t="s">
        <v>694</v>
      </c>
      <c r="E74" s="212" t="s">
        <v>695</v>
      </c>
      <c r="F74" s="212" t="s">
        <v>477</v>
      </c>
      <c r="G74" s="212" t="s">
        <v>137</v>
      </c>
      <c r="H74" s="212" t="s">
        <v>696</v>
      </c>
      <c r="I74" s="212">
        <v>2008</v>
      </c>
      <c r="J74" s="212" t="s">
        <v>137</v>
      </c>
      <c r="K74" s="211">
        <v>44063</v>
      </c>
      <c r="L74" s="211">
        <v>44427</v>
      </c>
      <c r="M74" s="209" t="s">
        <v>137</v>
      </c>
      <c r="N74" s="209" t="s">
        <v>137</v>
      </c>
      <c r="O74" s="328"/>
    </row>
    <row r="75" spans="1:15" s="107" customFormat="1" ht="24.75" customHeight="1">
      <c r="A75" s="329" t="s">
        <v>53</v>
      </c>
      <c r="B75" s="329"/>
      <c r="C75" s="329"/>
      <c r="D75" s="329"/>
      <c r="E75" s="329"/>
      <c r="F75" s="329"/>
      <c r="G75" s="329"/>
      <c r="H75" s="329"/>
      <c r="I75" s="329"/>
      <c r="J75" s="329"/>
      <c r="K75" s="329"/>
      <c r="L75" s="329"/>
      <c r="M75" s="329"/>
      <c r="N75" s="329"/>
      <c r="O75" s="329"/>
    </row>
    <row r="76" spans="1:15" s="207" customFormat="1" ht="56.25" customHeight="1">
      <c r="A76" s="208">
        <v>66</v>
      </c>
      <c r="B76" s="208" t="s">
        <v>482</v>
      </c>
      <c r="C76" s="212" t="s">
        <v>697</v>
      </c>
      <c r="D76" s="208" t="s">
        <v>698</v>
      </c>
      <c r="E76" s="208" t="s">
        <v>699</v>
      </c>
      <c r="F76" s="208" t="s">
        <v>700</v>
      </c>
      <c r="G76" s="208">
        <v>4461</v>
      </c>
      <c r="H76" s="208" t="s">
        <v>701</v>
      </c>
      <c r="I76" s="208">
        <v>2009</v>
      </c>
      <c r="J76" s="227">
        <v>115400</v>
      </c>
      <c r="K76" s="211">
        <v>44067</v>
      </c>
      <c r="L76" s="211">
        <v>44431</v>
      </c>
      <c r="M76" s="211">
        <v>44067</v>
      </c>
      <c r="N76" s="211">
        <v>44431</v>
      </c>
      <c r="O76" s="228" t="s">
        <v>702</v>
      </c>
    </row>
  </sheetData>
  <sheetProtection/>
  <mergeCells count="19">
    <mergeCell ref="O4:O6"/>
    <mergeCell ref="A7:O7"/>
    <mergeCell ref="A36:O36"/>
    <mergeCell ref="G4:G6"/>
    <mergeCell ref="H4:H6"/>
    <mergeCell ref="I4:I6"/>
    <mergeCell ref="J4:J6"/>
    <mergeCell ref="K4:L5"/>
    <mergeCell ref="M4:N5"/>
    <mergeCell ref="A66:O66"/>
    <mergeCell ref="O67:O74"/>
    <mergeCell ref="A75:O75"/>
    <mergeCell ref="A3:O3"/>
    <mergeCell ref="A4:A6"/>
    <mergeCell ref="B4:B6"/>
    <mergeCell ref="C4:C6"/>
    <mergeCell ref="D4:D6"/>
    <mergeCell ref="E4:E6"/>
    <mergeCell ref="F4:F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42" r:id="rId1"/>
  <rowBreaks count="1" manualBreakCount="1">
    <brk id="50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1">
      <selection activeCell="I6" sqref="I6"/>
    </sheetView>
  </sheetViews>
  <sheetFormatPr defaultColWidth="9.140625" defaultRowHeight="12.75"/>
  <cols>
    <col min="1" max="1" width="9.140625" style="3" customWidth="1"/>
    <col min="2" max="2" width="18.00390625" style="3" customWidth="1"/>
    <col min="3" max="3" width="19.28125" style="3" customWidth="1"/>
    <col min="4" max="4" width="16.00390625" style="3" customWidth="1"/>
    <col min="5" max="5" width="32.421875" style="3" customWidth="1"/>
    <col min="6" max="16384" width="9.140625" style="3" customWidth="1"/>
  </cols>
  <sheetData>
    <row r="1" spans="4:5" ht="35.25" customHeight="1">
      <c r="D1" s="125"/>
      <c r="E1" s="77" t="s">
        <v>425</v>
      </c>
    </row>
    <row r="2" spans="1:5" ht="35.25" customHeight="1">
      <c r="A2" s="334" t="s">
        <v>426</v>
      </c>
      <c r="B2" s="334"/>
      <c r="C2" s="334"/>
      <c r="D2" s="334"/>
      <c r="E2" s="334"/>
    </row>
    <row r="3" spans="1:5" ht="35.25" customHeight="1">
      <c r="A3" s="127" t="s">
        <v>427</v>
      </c>
      <c r="B3" s="128" t="s">
        <v>428</v>
      </c>
      <c r="C3" s="128" t="s">
        <v>429</v>
      </c>
      <c r="D3" s="127" t="s">
        <v>430</v>
      </c>
      <c r="E3" s="127" t="s">
        <v>431</v>
      </c>
    </row>
    <row r="4" spans="1:5" s="157" customFormat="1" ht="35.25" customHeight="1">
      <c r="A4" s="337">
        <v>2019</v>
      </c>
      <c r="B4" s="131">
        <v>3544.07</v>
      </c>
      <c r="C4" s="131" t="s">
        <v>137</v>
      </c>
      <c r="D4" s="130">
        <v>2</v>
      </c>
      <c r="E4" s="156" t="s">
        <v>432</v>
      </c>
    </row>
    <row r="5" spans="1:5" s="157" customFormat="1" ht="35.25" customHeight="1">
      <c r="A5" s="338"/>
      <c r="B5" s="131">
        <v>9439.8</v>
      </c>
      <c r="C5" s="131" t="s">
        <v>137</v>
      </c>
      <c r="D5" s="130">
        <v>1</v>
      </c>
      <c r="E5" s="156" t="s">
        <v>916</v>
      </c>
    </row>
    <row r="6" spans="1:5" s="157" customFormat="1" ht="35.25" customHeight="1">
      <c r="A6" s="338"/>
      <c r="B6" s="131">
        <v>1995.31</v>
      </c>
      <c r="C6" s="131" t="s">
        <v>137</v>
      </c>
      <c r="D6" s="130">
        <v>1</v>
      </c>
      <c r="E6" s="156" t="s">
        <v>436</v>
      </c>
    </row>
    <row r="7" spans="1:5" s="157" customFormat="1" ht="35.25" customHeight="1">
      <c r="A7" s="338"/>
      <c r="B7" s="131">
        <v>48980.8</v>
      </c>
      <c r="C7" s="131" t="s">
        <v>137</v>
      </c>
      <c r="D7" s="130">
        <v>1</v>
      </c>
      <c r="E7" s="156" t="s">
        <v>913</v>
      </c>
    </row>
    <row r="8" spans="1:5" s="157" customFormat="1" ht="35.25" customHeight="1">
      <c r="A8" s="338"/>
      <c r="B8" s="131">
        <v>2515</v>
      </c>
      <c r="C8" s="131" t="s">
        <v>137</v>
      </c>
      <c r="D8" s="130">
        <v>2</v>
      </c>
      <c r="E8" s="156" t="s">
        <v>851</v>
      </c>
    </row>
    <row r="9" spans="1:5" s="157" customFormat="1" ht="35.25" customHeight="1">
      <c r="A9" s="338"/>
      <c r="B9" s="131">
        <v>10799.27</v>
      </c>
      <c r="C9" s="131" t="s">
        <v>137</v>
      </c>
      <c r="D9" s="130">
        <v>2</v>
      </c>
      <c r="E9" s="156" t="s">
        <v>849</v>
      </c>
    </row>
    <row r="10" spans="1:5" s="157" customFormat="1" ht="35.25" customHeight="1">
      <c r="A10" s="339"/>
      <c r="B10" s="129">
        <v>1147.2</v>
      </c>
      <c r="C10" s="131" t="s">
        <v>137</v>
      </c>
      <c r="D10" s="130">
        <v>1</v>
      </c>
      <c r="E10" s="156" t="s">
        <v>434</v>
      </c>
    </row>
    <row r="11" spans="1:5" s="157" customFormat="1" ht="35.25" customHeight="1">
      <c r="A11" s="337">
        <v>2018</v>
      </c>
      <c r="B11" s="129">
        <v>4000</v>
      </c>
      <c r="C11" s="131" t="s">
        <v>137</v>
      </c>
      <c r="D11" s="130">
        <v>1</v>
      </c>
      <c r="E11" s="156" t="s">
        <v>916</v>
      </c>
    </row>
    <row r="12" spans="1:5" s="157" customFormat="1" ht="35.25" customHeight="1">
      <c r="A12" s="338"/>
      <c r="B12" s="131">
        <v>18873.39</v>
      </c>
      <c r="C12" s="131" t="s">
        <v>137</v>
      </c>
      <c r="D12" s="156">
        <v>3</v>
      </c>
      <c r="E12" s="132" t="s">
        <v>849</v>
      </c>
    </row>
    <row r="13" spans="1:5" s="157" customFormat="1" ht="35.25" customHeight="1">
      <c r="A13" s="338"/>
      <c r="B13" s="131">
        <v>7362.45</v>
      </c>
      <c r="C13" s="131" t="s">
        <v>137</v>
      </c>
      <c r="D13" s="156">
        <v>2</v>
      </c>
      <c r="E13" s="156" t="s">
        <v>436</v>
      </c>
    </row>
    <row r="14" spans="1:5" s="157" customFormat="1" ht="35.25" customHeight="1">
      <c r="A14" s="338"/>
      <c r="B14" s="131">
        <v>1117.8</v>
      </c>
      <c r="C14" s="131" t="s">
        <v>137</v>
      </c>
      <c r="D14" s="156">
        <v>1</v>
      </c>
      <c r="E14" s="156" t="s">
        <v>850</v>
      </c>
    </row>
    <row r="15" spans="1:5" s="157" customFormat="1" ht="35.25" customHeight="1">
      <c r="A15" s="338"/>
      <c r="B15" s="131">
        <v>627.3</v>
      </c>
      <c r="C15" s="131" t="s">
        <v>137</v>
      </c>
      <c r="D15" s="156">
        <v>1</v>
      </c>
      <c r="E15" s="156" t="s">
        <v>851</v>
      </c>
    </row>
    <row r="16" spans="1:5" s="157" customFormat="1" ht="35.25" customHeight="1">
      <c r="A16" s="338"/>
      <c r="B16" s="131">
        <v>37700</v>
      </c>
      <c r="C16" s="131" t="s">
        <v>137</v>
      </c>
      <c r="D16" s="156">
        <v>1</v>
      </c>
      <c r="E16" s="156" t="s">
        <v>435</v>
      </c>
    </row>
    <row r="17" spans="1:5" s="157" customFormat="1" ht="35.25" customHeight="1">
      <c r="A17" s="338"/>
      <c r="B17" s="131">
        <v>790.99</v>
      </c>
      <c r="C17" s="131" t="s">
        <v>137</v>
      </c>
      <c r="D17" s="156">
        <v>1</v>
      </c>
      <c r="E17" s="156" t="s">
        <v>432</v>
      </c>
    </row>
    <row r="18" spans="1:5" s="157" customFormat="1" ht="35.25" customHeight="1">
      <c r="A18" s="339"/>
      <c r="B18" s="131">
        <v>147.6</v>
      </c>
      <c r="C18" s="131" t="s">
        <v>137</v>
      </c>
      <c r="D18" s="156">
        <v>1</v>
      </c>
      <c r="E18" s="132" t="s">
        <v>437</v>
      </c>
    </row>
    <row r="19" spans="1:5" s="157" customFormat="1" ht="35.25" customHeight="1">
      <c r="A19" s="340">
        <v>2017</v>
      </c>
      <c r="B19" s="131">
        <v>6751.31</v>
      </c>
      <c r="C19" s="131"/>
      <c r="D19" s="156">
        <v>1</v>
      </c>
      <c r="E19" s="158" t="s">
        <v>916</v>
      </c>
    </row>
    <row r="20" spans="1:5" s="157" customFormat="1" ht="35.25" customHeight="1">
      <c r="A20" s="341"/>
      <c r="B20" s="131">
        <f>1600+1500+372.88</f>
        <v>3472.88</v>
      </c>
      <c r="C20" s="131">
        <v>1550</v>
      </c>
      <c r="D20" s="156" t="s">
        <v>915</v>
      </c>
      <c r="E20" s="156" t="s">
        <v>432</v>
      </c>
    </row>
    <row r="21" spans="1:5" s="157" customFormat="1" ht="35.25" customHeight="1">
      <c r="A21" s="341"/>
      <c r="B21" s="131">
        <v>4797</v>
      </c>
      <c r="C21" s="131" t="s">
        <v>137</v>
      </c>
      <c r="D21" s="156" t="s">
        <v>147</v>
      </c>
      <c r="E21" s="156" t="s">
        <v>433</v>
      </c>
    </row>
    <row r="22" spans="1:5" s="157" customFormat="1" ht="35.25" customHeight="1">
      <c r="A22" s="342"/>
      <c r="B22" s="131">
        <f>4132.63+7574.47</f>
        <v>11707.1</v>
      </c>
      <c r="C22" s="131" t="s">
        <v>137</v>
      </c>
      <c r="D22" s="156">
        <v>2</v>
      </c>
      <c r="E22" s="156" t="s">
        <v>434</v>
      </c>
    </row>
    <row r="23" spans="1:5" ht="35.25" customHeight="1">
      <c r="A23" s="250" t="s">
        <v>914</v>
      </c>
      <c r="B23" s="258">
        <f>SUM(B4:B22)</f>
        <v>175769.27000000002</v>
      </c>
      <c r="C23" s="258">
        <f>SUM(C20:C22)</f>
        <v>1550</v>
      </c>
      <c r="D23" s="126"/>
      <c r="E23" s="81"/>
    </row>
    <row r="24" spans="1:5" ht="35.25" customHeight="1">
      <c r="A24" s="78"/>
      <c r="B24" s="79"/>
      <c r="C24" s="79"/>
      <c r="D24" s="126"/>
      <c r="E24" s="81"/>
    </row>
    <row r="25" spans="1:5" ht="35.25" customHeight="1">
      <c r="A25" s="78"/>
      <c r="B25" s="79"/>
      <c r="C25" s="79"/>
      <c r="D25" s="126"/>
      <c r="E25" s="81"/>
    </row>
    <row r="26" spans="1:5" ht="35.25" customHeight="1">
      <c r="A26" s="78"/>
      <c r="B26" s="79"/>
      <c r="C26" s="79"/>
      <c r="D26" s="126"/>
      <c r="E26" s="81"/>
    </row>
    <row r="27" spans="1:5" ht="35.25" customHeight="1">
      <c r="A27" s="78"/>
      <c r="B27" s="79"/>
      <c r="C27" s="79"/>
      <c r="D27" s="126"/>
      <c r="E27" s="81"/>
    </row>
    <row r="28" spans="1:5" ht="12.75" customHeight="1">
      <c r="A28" s="78"/>
      <c r="B28" s="79"/>
      <c r="C28" s="79"/>
      <c r="D28" s="80"/>
      <c r="E28" s="81"/>
    </row>
    <row r="29" spans="1:5" ht="12.75" customHeight="1">
      <c r="A29" s="78"/>
      <c r="B29" s="79"/>
      <c r="C29" s="79"/>
      <c r="D29" s="80"/>
      <c r="E29" s="81"/>
    </row>
    <row r="30" spans="1:5" ht="12.75" customHeight="1">
      <c r="A30" s="78"/>
      <c r="B30" s="79"/>
      <c r="C30" s="79"/>
      <c r="D30" s="80"/>
      <c r="E30" s="81"/>
    </row>
    <row r="31" spans="1:5" ht="12.75" customHeight="1">
      <c r="A31" s="78"/>
      <c r="B31" s="79"/>
      <c r="C31" s="79"/>
      <c r="D31" s="80"/>
      <c r="E31" s="335"/>
    </row>
    <row r="32" spans="1:5" ht="12.75" customHeight="1">
      <c r="A32" s="78"/>
      <c r="B32" s="79"/>
      <c r="C32" s="79"/>
      <c r="D32" s="80"/>
      <c r="E32" s="335"/>
    </row>
    <row r="33" spans="1:5" ht="12.75" customHeight="1">
      <c r="A33" s="78"/>
      <c r="B33" s="79"/>
      <c r="C33" s="79"/>
      <c r="D33" s="80"/>
      <c r="E33" s="335"/>
    </row>
    <row r="34" spans="1:5" ht="12.75" customHeight="1">
      <c r="A34" s="78"/>
      <c r="B34" s="79"/>
      <c r="C34" s="79"/>
      <c r="D34" s="80"/>
      <c r="E34" s="81"/>
    </row>
    <row r="35" spans="1:5" ht="12.75" customHeight="1">
      <c r="A35" s="78"/>
      <c r="B35" s="79"/>
      <c r="C35" s="79"/>
      <c r="D35" s="80"/>
      <c r="E35" s="81"/>
    </row>
    <row r="36" spans="1:5" ht="12.75" customHeight="1">
      <c r="A36" s="78"/>
      <c r="B36" s="79"/>
      <c r="C36" s="79"/>
      <c r="D36" s="80"/>
      <c r="E36" s="81"/>
    </row>
    <row r="37" spans="1:5" ht="12.75" customHeight="1">
      <c r="A37" s="78"/>
      <c r="B37" s="79"/>
      <c r="C37" s="79"/>
      <c r="D37" s="80"/>
      <c r="E37" s="81"/>
    </row>
    <row r="38" spans="1:5" ht="12.75" customHeight="1">
      <c r="A38" s="78"/>
      <c r="B38" s="79"/>
      <c r="C38" s="79"/>
      <c r="D38" s="80"/>
      <c r="E38" s="81"/>
    </row>
    <row r="39" spans="1:5" ht="12.75" customHeight="1">
      <c r="A39" s="78"/>
      <c r="B39" s="79"/>
      <c r="C39" s="79"/>
      <c r="D39" s="80"/>
      <c r="E39" s="336"/>
    </row>
    <row r="40" spans="1:5" ht="12.75" customHeight="1">
      <c r="A40" s="78"/>
      <c r="B40" s="79"/>
      <c r="C40" s="79"/>
      <c r="D40" s="80"/>
      <c r="E40" s="336"/>
    </row>
    <row r="41" spans="1:5" ht="12.75" customHeight="1">
      <c r="A41" s="78"/>
      <c r="B41" s="79"/>
      <c r="C41" s="79"/>
      <c r="D41" s="80"/>
      <c r="E41" s="336"/>
    </row>
    <row r="42" spans="1:5" ht="12.75" customHeight="1">
      <c r="A42" s="78"/>
      <c r="B42" s="79"/>
      <c r="C42" s="79"/>
      <c r="D42" s="80"/>
      <c r="E42" s="81"/>
    </row>
  </sheetData>
  <sheetProtection/>
  <mergeCells count="6">
    <mergeCell ref="A2:E2"/>
    <mergeCell ref="E31:E33"/>
    <mergeCell ref="E39:E41"/>
    <mergeCell ref="A4:A10"/>
    <mergeCell ref="A11:A18"/>
    <mergeCell ref="A19:A22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8</cp:lastModifiedBy>
  <cp:lastPrinted>2020-02-24T12:44:20Z</cp:lastPrinted>
  <dcterms:created xsi:type="dcterms:W3CDTF">2003-03-13T10:23:20Z</dcterms:created>
  <dcterms:modified xsi:type="dcterms:W3CDTF">2020-02-28T10:48:30Z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